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077\Documents\Ekonomické tabulky\"/>
    </mc:Choice>
  </mc:AlternateContent>
  <xr:revisionPtr revIDLastSave="0" documentId="13_ncr:1_{CA3D1921-6F01-4324-860E-F47B786B8A0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řehled" sheetId="1" r:id="rId1"/>
    <sheet name="Grafy" sheetId="14" r:id="rId2"/>
    <sheet name="M1" sheetId="2" r:id="rId3"/>
    <sheet name="Návod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A33" i="14" l="1"/>
  <c r="A4" i="14"/>
  <c r="B5" i="2"/>
  <c r="F20" i="14" l="1"/>
  <c r="E32" i="14"/>
  <c r="D32" i="14"/>
  <c r="C32" i="14"/>
  <c r="E3" i="14"/>
  <c r="E20" i="14" s="1"/>
  <c r="D3" i="14"/>
  <c r="D20" i="14" s="1"/>
  <c r="C3" i="14"/>
  <c r="C20" i="14" s="1"/>
  <c r="R19" i="2"/>
  <c r="Q19" i="2"/>
  <c r="P19" i="2"/>
  <c r="P4" i="2"/>
  <c r="Z14" i="2"/>
  <c r="Z13" i="2"/>
  <c r="Z12" i="2"/>
  <c r="Z11" i="2"/>
  <c r="Z10" i="2"/>
  <c r="Z9" i="2"/>
  <c r="Z8" i="2"/>
  <c r="Z7" i="2"/>
  <c r="Z6" i="2"/>
  <c r="Z5" i="2"/>
  <c r="AF14" i="2"/>
  <c r="AF13" i="2"/>
  <c r="AF12" i="2"/>
  <c r="AF11" i="2"/>
  <c r="AF10" i="2"/>
  <c r="AF9" i="2"/>
  <c r="AF8" i="2"/>
  <c r="AF7" i="2"/>
  <c r="AF6" i="2"/>
  <c r="AF5" i="2"/>
  <c r="AL14" i="2"/>
  <c r="AL13" i="2"/>
  <c r="AL12" i="2"/>
  <c r="AL11" i="2"/>
  <c r="AL10" i="2"/>
  <c r="AL9" i="2"/>
  <c r="AL8" i="2"/>
  <c r="AR8" i="2" s="1"/>
  <c r="AL7" i="2"/>
  <c r="AL6" i="2"/>
  <c r="AL5" i="2"/>
  <c r="V15" i="2"/>
  <c r="V5" i="1" s="1"/>
  <c r="W15" i="2"/>
  <c r="W5" i="1" s="1"/>
  <c r="X15" i="2"/>
  <c r="X5" i="1" s="1"/>
  <c r="Y15" i="2"/>
  <c r="Y5" i="1" s="1"/>
  <c r="AA15" i="2"/>
  <c r="AA5" i="1" s="1"/>
  <c r="AB15" i="2"/>
  <c r="AB5" i="1" s="1"/>
  <c r="AC15" i="2"/>
  <c r="AC5" i="1" s="1"/>
  <c r="AD15" i="2"/>
  <c r="AD5" i="1" s="1"/>
  <c r="AE15" i="2"/>
  <c r="AE5" i="1" s="1"/>
  <c r="AG15" i="2"/>
  <c r="AG5" i="1" s="1"/>
  <c r="AH15" i="2"/>
  <c r="AH5" i="1" s="1"/>
  <c r="AI15" i="2"/>
  <c r="AI5" i="1" s="1"/>
  <c r="AJ15" i="2"/>
  <c r="AJ5" i="1" s="1"/>
  <c r="AK15" i="2"/>
  <c r="AK5" i="1" s="1"/>
  <c r="AM15" i="2"/>
  <c r="AM5" i="1" s="1"/>
  <c r="AN15" i="2"/>
  <c r="AN5" i="1" s="1"/>
  <c r="AO15" i="2"/>
  <c r="AO5" i="1" s="1"/>
  <c r="AP15" i="2"/>
  <c r="AP5" i="1" s="1"/>
  <c r="AQ15" i="2"/>
  <c r="AQ5" i="1" s="1"/>
  <c r="U15" i="2"/>
  <c r="U5" i="1" s="1"/>
  <c r="AR4" i="2"/>
  <c r="D15" i="2"/>
  <c r="D5" i="1" s="1"/>
  <c r="E15" i="2"/>
  <c r="E5" i="1" s="1"/>
  <c r="G15" i="2"/>
  <c r="G5" i="1" s="1"/>
  <c r="H15" i="2"/>
  <c r="H5" i="1" s="1"/>
  <c r="I15" i="2"/>
  <c r="I5" i="1" s="1"/>
  <c r="K15" i="2"/>
  <c r="K5" i="1" s="1"/>
  <c r="L15" i="2"/>
  <c r="L5" i="1" s="1"/>
  <c r="M15" i="2"/>
  <c r="M5" i="1" s="1"/>
  <c r="P15" i="2"/>
  <c r="P5" i="1" s="1"/>
  <c r="Q15" i="2"/>
  <c r="Q5" i="1" s="1"/>
  <c r="R15" i="2"/>
  <c r="R5" i="1" s="1"/>
  <c r="S6" i="2"/>
  <c r="S7" i="2"/>
  <c r="S8" i="2"/>
  <c r="S9" i="2"/>
  <c r="S10" i="2"/>
  <c r="S11" i="2"/>
  <c r="S12" i="2"/>
  <c r="S13" i="2"/>
  <c r="S14" i="2"/>
  <c r="S5" i="2"/>
  <c r="N6" i="2"/>
  <c r="N7" i="2"/>
  <c r="N8" i="2"/>
  <c r="N9" i="2"/>
  <c r="N10" i="2"/>
  <c r="N11" i="2"/>
  <c r="N12" i="2"/>
  <c r="N13" i="2"/>
  <c r="N14" i="2"/>
  <c r="N5" i="2"/>
  <c r="J6" i="2"/>
  <c r="J7" i="2"/>
  <c r="J8" i="2"/>
  <c r="J9" i="2"/>
  <c r="J10" i="2"/>
  <c r="J11" i="2"/>
  <c r="J12" i="2"/>
  <c r="J13" i="2"/>
  <c r="J14" i="2"/>
  <c r="J5" i="2"/>
  <c r="F6" i="2"/>
  <c r="F7" i="2"/>
  <c r="F8" i="2"/>
  <c r="F9" i="2"/>
  <c r="F10" i="2"/>
  <c r="F11" i="2"/>
  <c r="F12" i="2"/>
  <c r="F13" i="2"/>
  <c r="F14" i="2"/>
  <c r="F5" i="2"/>
  <c r="AP4" i="2"/>
  <c r="AQ4" i="2"/>
  <c r="AL4" i="2"/>
  <c r="AM4" i="2"/>
  <c r="AN4" i="2"/>
  <c r="AO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D4" i="2"/>
  <c r="E4" i="2"/>
  <c r="F4" i="2"/>
  <c r="G4" i="2"/>
  <c r="H4" i="2"/>
  <c r="I4" i="2"/>
  <c r="J4" i="2"/>
  <c r="K4" i="2"/>
  <c r="L4" i="2"/>
  <c r="M4" i="2"/>
  <c r="N4" i="2"/>
  <c r="Q4" i="2"/>
  <c r="R4" i="2"/>
  <c r="S4" i="2"/>
  <c r="T4" i="2"/>
  <c r="U4" i="2"/>
  <c r="V4" i="2"/>
  <c r="W4" i="2"/>
  <c r="X4" i="2"/>
  <c r="AR10" i="2" l="1"/>
  <c r="T12" i="2"/>
  <c r="AR11" i="2"/>
  <c r="AR12" i="2"/>
  <c r="AR5" i="2"/>
  <c r="AR13" i="2"/>
  <c r="AR6" i="2"/>
  <c r="AR14" i="2"/>
  <c r="O10" i="2"/>
  <c r="O9" i="2"/>
  <c r="AR7" i="2"/>
  <c r="AR9" i="2"/>
  <c r="AL15" i="2"/>
  <c r="AL5" i="1" s="1"/>
  <c r="O8" i="2"/>
  <c r="O7" i="2"/>
  <c r="W6" i="1"/>
  <c r="O13" i="2"/>
  <c r="J15" i="2"/>
  <c r="D4" i="14" s="1"/>
  <c r="O12" i="2"/>
  <c r="O11" i="2"/>
  <c r="Z15" i="2"/>
  <c r="C33" i="14" s="1"/>
  <c r="O14" i="2"/>
  <c r="AF15" i="2"/>
  <c r="AF5" i="1" s="1"/>
  <c r="T8" i="2"/>
  <c r="AB6" i="1"/>
  <c r="AP6" i="1"/>
  <c r="O5" i="2"/>
  <c r="AJ6" i="1"/>
  <c r="AQ6" i="1"/>
  <c r="AI6" i="1"/>
  <c r="O6" i="2"/>
  <c r="N15" i="2"/>
  <c r="L6" i="1"/>
  <c r="AE6" i="1"/>
  <c r="R6" i="1"/>
  <c r="AH6" i="1"/>
  <c r="V6" i="1"/>
  <c r="M6" i="1"/>
  <c r="AC6" i="1"/>
  <c r="AK6" i="1"/>
  <c r="AD6" i="1"/>
  <c r="K6" i="1"/>
  <c r="I6" i="1"/>
  <c r="AA6" i="1"/>
  <c r="AM6" i="1"/>
  <c r="Q6" i="1"/>
  <c r="Y6" i="1"/>
  <c r="AG6" i="1"/>
  <c r="AO6" i="1"/>
  <c r="G6" i="1"/>
  <c r="H6" i="1"/>
  <c r="P6" i="1"/>
  <c r="X6" i="1"/>
  <c r="AN6" i="1"/>
  <c r="T5" i="2"/>
  <c r="S15" i="2"/>
  <c r="S5" i="1" s="1"/>
  <c r="S6" i="1" s="1"/>
  <c r="T14" i="2"/>
  <c r="T11" i="2"/>
  <c r="AS11" i="2" s="1"/>
  <c r="T7" i="2"/>
  <c r="T13" i="2"/>
  <c r="T10" i="2"/>
  <c r="AS10" i="2" s="1"/>
  <c r="T6" i="2"/>
  <c r="F15" i="2"/>
  <c r="T9" i="2"/>
  <c r="AS9" i="2" s="1"/>
  <c r="C4" i="2"/>
  <c r="C15" i="2"/>
  <c r="C5" i="1" s="1"/>
  <c r="AS14" i="2" l="1"/>
  <c r="AS12" i="2"/>
  <c r="E33" i="14"/>
  <c r="E45" i="14" s="1"/>
  <c r="AS7" i="2"/>
  <c r="AL6" i="1"/>
  <c r="D33" i="14"/>
  <c r="AF6" i="1"/>
  <c r="D45" i="14"/>
  <c r="C45" i="14"/>
  <c r="I45" i="14"/>
  <c r="AS8" i="2"/>
  <c r="J5" i="1"/>
  <c r="J6" i="1" s="1"/>
  <c r="G45" i="14"/>
  <c r="AS6" i="2"/>
  <c r="Z5" i="1"/>
  <c r="Z6" i="1" s="1"/>
  <c r="F45" i="14"/>
  <c r="AS13" i="2"/>
  <c r="D16" i="14"/>
  <c r="H45" i="14"/>
  <c r="AS5" i="2"/>
  <c r="AT5" i="2" s="1"/>
  <c r="O15" i="2"/>
  <c r="O5" i="1" s="1"/>
  <c r="N5" i="1"/>
  <c r="N6" i="1" s="1"/>
  <c r="E4" i="14"/>
  <c r="E16" i="14" s="1"/>
  <c r="F5" i="1"/>
  <c r="C4" i="14"/>
  <c r="C16" i="14" s="1"/>
  <c r="AR15" i="2"/>
  <c r="T15" i="2"/>
  <c r="T5" i="1" s="1"/>
  <c r="A5" i="2"/>
  <c r="C6" i="1"/>
  <c r="T6" i="1" l="1"/>
  <c r="F6" i="1"/>
  <c r="F4" i="14"/>
  <c r="AR5" i="1"/>
  <c r="J33" i="14"/>
  <c r="O6" i="1"/>
  <c r="AT6" i="2"/>
  <c r="AT7" i="2" s="1"/>
  <c r="AT8" i="2" s="1"/>
  <c r="AT9" i="2" s="1"/>
  <c r="AT10" i="2" s="1"/>
  <c r="AT11" i="2" s="1"/>
  <c r="AT12" i="2" s="1"/>
  <c r="AT13" i="2" s="1"/>
  <c r="AT14" i="2" s="1"/>
  <c r="AT15" i="2" s="1"/>
  <c r="B6" i="2"/>
  <c r="F16" i="14" l="1"/>
  <c r="J45" i="14"/>
  <c r="AR6" i="1"/>
  <c r="B7" i="2"/>
  <c r="A6" i="2"/>
  <c r="B8" i="2" l="1"/>
  <c r="A7" i="2"/>
  <c r="B9" i="2" l="1"/>
  <c r="A8" i="2"/>
  <c r="B10" i="2" l="1"/>
  <c r="A9" i="2"/>
  <c r="B11" i="2" l="1"/>
  <c r="A10" i="2"/>
  <c r="B12" i="2" l="1"/>
  <c r="A11" i="2"/>
  <c r="B13" i="2" l="1"/>
  <c r="A12" i="2"/>
  <c r="B14" i="2" l="1"/>
  <c r="A13" i="2"/>
  <c r="A14" i="2" l="1"/>
  <c r="U6" i="1" l="1"/>
  <c r="O21" i="2" l="1"/>
  <c r="R21" i="2"/>
  <c r="E22" i="14" s="1"/>
  <c r="R24" i="2"/>
  <c r="E25" i="14" s="1"/>
  <c r="O22" i="2"/>
  <c r="Q21" i="2"/>
  <c r="D22" i="14" s="1"/>
  <c r="Q24" i="2"/>
  <c r="D25" i="14" s="1"/>
  <c r="P23" i="2"/>
  <c r="C24" i="14" s="1"/>
  <c r="Q26" i="2"/>
  <c r="D27" i="14" s="1"/>
  <c r="P24" i="2"/>
  <c r="C25" i="14" s="1"/>
  <c r="Q22" i="2"/>
  <c r="D23" i="14" s="1"/>
  <c r="O20" i="2"/>
  <c r="P25" i="2"/>
  <c r="C26" i="14" s="1"/>
  <c r="R26" i="2"/>
  <c r="E27" i="14" s="1"/>
  <c r="R22" i="2"/>
  <c r="E23" i="14" s="1"/>
  <c r="R23" i="2"/>
  <c r="E24" i="14" s="1"/>
  <c r="O24" i="2"/>
  <c r="O25" i="2"/>
  <c r="O26" i="2"/>
  <c r="Q25" i="2"/>
  <c r="D26" i="14" s="1"/>
  <c r="P22" i="2"/>
  <c r="C23" i="14" s="1"/>
  <c r="O23" i="2"/>
  <c r="Q20" i="2"/>
  <c r="D21" i="14" s="1"/>
  <c r="R20" i="2"/>
  <c r="E21" i="14" s="1"/>
  <c r="P20" i="2"/>
  <c r="C21" i="14" s="1"/>
  <c r="R25" i="2"/>
  <c r="E26" i="14" s="1"/>
  <c r="P21" i="2"/>
  <c r="C22" i="14" s="1"/>
  <c r="P26" i="2"/>
  <c r="C27" i="14" s="1"/>
  <c r="Q23" i="2"/>
  <c r="D24" i="14" s="1"/>
  <c r="P27" i="2" l="1"/>
  <c r="Q27" i="2"/>
  <c r="R27" i="2"/>
  <c r="O27" i="2"/>
  <c r="F26" i="14" l="1"/>
  <c r="F25" i="14"/>
  <c r="E28" i="14"/>
  <c r="F27" i="14"/>
  <c r="C28" i="14"/>
  <c r="F21" i="14"/>
  <c r="F22" i="14"/>
  <c r="F24" i="14"/>
  <c r="D28" i="14"/>
  <c r="F23" i="14"/>
  <c r="F28" i="14" l="1"/>
</calcChain>
</file>

<file path=xl/sharedStrings.xml><?xml version="1.0" encoding="utf-8"?>
<sst xmlns="http://schemas.openxmlformats.org/spreadsheetml/2006/main" count="108" uniqueCount="86">
  <si>
    <t>Celkem</t>
  </si>
  <si>
    <t>Převod</t>
  </si>
  <si>
    <t>Výdaje hotovost</t>
  </si>
  <si>
    <t>Tržba hotovost</t>
  </si>
  <si>
    <t>Dotace hotovost</t>
  </si>
  <si>
    <t>Příjmy hotovost</t>
  </si>
  <si>
    <t>Pohyby hotovost</t>
  </si>
  <si>
    <t>Stav pokladny</t>
  </si>
  <si>
    <t>Datum</t>
  </si>
  <si>
    <t>Měsíc</t>
  </si>
  <si>
    <t>Měsíční tržby</t>
  </si>
  <si>
    <t>Pondělí</t>
  </si>
  <si>
    <t>Úterý</t>
  </si>
  <si>
    <t>Středa</t>
  </si>
  <si>
    <t>Čtvrtek</t>
  </si>
  <si>
    <t>Pátek</t>
  </si>
  <si>
    <t>Sobota</t>
  </si>
  <si>
    <t>Neděle</t>
  </si>
  <si>
    <t>Dny v týdny</t>
  </si>
  <si>
    <t>Poznámka</t>
  </si>
  <si>
    <t>Tržba karty</t>
  </si>
  <si>
    <t>Roční přehled</t>
  </si>
  <si>
    <t xml:space="preserve"> </t>
  </si>
  <si>
    <t>Tržba hotovost 1</t>
  </si>
  <si>
    <t>Tržba hotovost 2</t>
  </si>
  <si>
    <t>Tržba hotovost 3</t>
  </si>
  <si>
    <t>Tržba karty 1</t>
  </si>
  <si>
    <t>Tržba karty 2</t>
  </si>
  <si>
    <t>Tržba karty 3</t>
  </si>
  <si>
    <t>Stravenky</t>
  </si>
  <si>
    <t>Dárkovky</t>
  </si>
  <si>
    <t>Kupony</t>
  </si>
  <si>
    <t>Dotace hotovost 1</t>
  </si>
  <si>
    <t>Dotace hotovost 2</t>
  </si>
  <si>
    <t>Dotace hotovost 3</t>
  </si>
  <si>
    <t>Výdaje zboží 1</t>
  </si>
  <si>
    <t>Výdaje zboží 2</t>
  </si>
  <si>
    <t>Kupony celkem</t>
  </si>
  <si>
    <t>Dodavatel 1</t>
  </si>
  <si>
    <t>Dodavatel 2</t>
  </si>
  <si>
    <t>Dodavatel 3</t>
  </si>
  <si>
    <t>Dodavatel 4</t>
  </si>
  <si>
    <t>Dodavatel 5</t>
  </si>
  <si>
    <t>Dodavatel 6</t>
  </si>
  <si>
    <t>Dodavatel 7</t>
  </si>
  <si>
    <t>Dodavatel 8</t>
  </si>
  <si>
    <t>Dodavatel 9</t>
  </si>
  <si>
    <t>Dodavatel 10</t>
  </si>
  <si>
    <t>Služby 1</t>
  </si>
  <si>
    <t>Služby 2</t>
  </si>
  <si>
    <t>Služby 3</t>
  </si>
  <si>
    <t>Služby 4</t>
  </si>
  <si>
    <t>Služby 5</t>
  </si>
  <si>
    <t>Výdaje služby</t>
  </si>
  <si>
    <t>Materiál 1</t>
  </si>
  <si>
    <t>Materiál 2</t>
  </si>
  <si>
    <t>Materiál 3</t>
  </si>
  <si>
    <t>Materiál 4</t>
  </si>
  <si>
    <t>Materiál 5</t>
  </si>
  <si>
    <t>Denní tržby</t>
  </si>
  <si>
    <t>Tržby</t>
  </si>
  <si>
    <t>Výdaje</t>
  </si>
  <si>
    <t>Po dnech</t>
  </si>
  <si>
    <t>Březen</t>
  </si>
  <si>
    <t>* * *  Demo verze Pokladní tabulky. Plnou verzi najdete na www.etabulky.cz  * * *</t>
  </si>
  <si>
    <t>List „Přehled“</t>
  </si>
  <si>
    <t xml:space="preserve">Tabulka má jeden list pro roční přehled, jeden list s grafy a 12 listů M1 – M12 pro měsíce.  V první listu s názvem „Přehled“ vidíte přehled tržeb a výdajů za 12 následujících měsíců. </t>
  </si>
  <si>
    <t>Pro lepší orientaci jsou v tabulce seskupené buňky s podobným obsahem. Seskupení otevřete nahoře kliknutím na tlačítko plus. Viditelný sloupec vždy počítá součet celé podskupiny. Když otevřu skupinu „Tržba hotovost“, tak se zobrazí tři sloupce pro tržby v hotovosti.</t>
  </si>
  <si>
    <r>
      <t xml:space="preserve">Základem je, že vy </t>
    </r>
    <r>
      <rPr>
        <b/>
        <sz val="11"/>
        <color theme="1"/>
        <rFont val="Calibri"/>
        <family val="2"/>
        <charset val="238"/>
        <scheme val="minor"/>
      </rPr>
      <t>vyplňujete pouze žlutě zbarvená pole</t>
    </r>
    <r>
      <rPr>
        <sz val="11"/>
        <color theme="1"/>
        <rFont val="Calibri"/>
        <family val="2"/>
        <charset val="238"/>
        <scheme val="minor"/>
      </rPr>
      <t>. Modře zbarvené jsou nadpisy, které by se neměly měnit, nebo pole, které jsou počítány vzorci nebo kopírovány z jiné části tabulky.</t>
    </r>
  </si>
  <si>
    <t>Nadpisy žlutě označených sloupců lze přepsat dle potřeby. Třeba Tržby si rozdělím na Tržba lokál, Tržba zahrádka a Tržba rozvoz nebo na Tržba jídlo, Tržba pití a Další tržby. Pokud nechcete evidenci tržeb dělit, tak můžete používat pouze sloupec Tržba hotovost 1.</t>
  </si>
  <si>
    <t>Stejně si můžeme otevřít skupiny pro tržby platebními kartami, tržby placené stravenkami a dalšími kupony, a tam opět lze přepsat žlutě označené nadpisy.</t>
  </si>
  <si>
    <t>Do skupiny „Dotace hotovost“ zadáváte výběry z bankomatu a všechny další částky, které v hotovosti dáváte do poklady, ale nepatří do tržeb.</t>
  </si>
  <si>
    <t>Výdaje jsou seskupeny po pěti sloupcích a u nich lze zvolit i nadpis celé skupiny. Například „Výdaje zboží 1“ mohu přejmenovat na „Zboží nápoje“ a do sloupců zadám dodavatele nápojů. Například – Plzeňské pivovary, Coca Cola, Velkoobchod s alkoholem apod.</t>
  </si>
  <si>
    <t>Místo „Výdaje zboží 2“ zadáme třeba „Zboží kuchyně“ a do jednotlivých sloupců se zadají názvy dodavatelů.</t>
  </si>
  <si>
    <t>Podobně postupujeme u všech skupin a zadáváte hotovostní výdaje podle typu. Když vás hned nenapadnou všechny výdaje, tak to nevadí, můžete je doplnit později.</t>
  </si>
  <si>
    <t>Listy M1-M12</t>
  </si>
  <si>
    <t xml:space="preserve">Další listy M1-M12 představují měsíce. V listu prvního měsíce M1 zadáte nahoře aktuální měsíc a rok. </t>
  </si>
  <si>
    <t xml:space="preserve">Ve první sloupci je datum, kde se červeně zobrazují soboty a neděle. Pokud má měsíc méně než 31 dnů, tak se poslední dny zbarví do šeda.  </t>
  </si>
  <si>
    <t>V dalších sloupcích už zadáváte denní tržby v hotovosti, platby kartami a přijaté stravenky, dárkové poukazy nebo jiné kupony. A to vše podle podskupin, které jste zadali v prvním listu.</t>
  </si>
  <si>
    <t>Do dalších sloupců zadáváte výdaje podle kategorií, které jste zadali na prvním listu. Pokud se některý výdaj nehodí do žádné kategorie, tak jej můžete dát do „Dalších výdajů“ s tím, že u něho můžete vložit komentář. V Google dokumentech vložíte místo komentáře poznámku. A komentář nebo poznámku můžete přidat k jakémukoli záznamu.</t>
  </si>
  <si>
    <t>Vpravo se počítá aktuální stav pokladny. Taky tam máte pole pro poznámky.</t>
  </si>
  <si>
    <t>Takto postupně vyplňujete pokladní tabulky po jednotlivých dnech. Dole na listu vidíte, jaké byly tržby podle dnů v týdnu.</t>
  </si>
  <si>
    <t>Po skončení měsíce jen přejdete na další list M2, kde už máte předvyplněný kalendář na daný měsíc a pokladna počítá s převodem peněz z minulého měsíce. Tak postupujete měsíc po měsíci.</t>
  </si>
  <si>
    <t>V prvním listu přehledu pak vidíte tržby a výdaje po jednotlivých měsících. V listu Grafy se zobrazují grafy pro měsíční tržby, tržby po dnech a Výdaje podle skupin</t>
  </si>
  <si>
    <t>Návod pro práci s Denní pokladnou PROFI</t>
  </si>
  <si>
    <t>Leden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</si>
</sst>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"/>
    <numFmt numFmtId="165" formatCode="d"/>
    <numFmt numFmtId="166" formatCode="#,##0\ &quot;Kč&quot;;\-#,##0\ &quot;Kč&quot;;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Roboto"/>
      <charset val="238"/>
    </font>
    <font>
      <sz val="8"/>
      <name val="Calibri"/>
      <family val="2"/>
      <charset val="238"/>
      <scheme val="minor"/>
    </font>
    <font>
      <sz val="9"/>
      <color theme="0"/>
      <name val="Roboto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FFA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rgb="FFA9E7F1"/>
        <bgColor indexed="64"/>
      </patternFill>
    </fill>
    <fill>
      <patternFill patternType="solid">
        <fgColor rgb="FFFFFDCD"/>
        <bgColor indexed="64"/>
      </patternFill>
    </fill>
    <fill>
      <patternFill patternType="solid">
        <fgColor rgb="FFC9F6FF"/>
        <bgColor indexed="64"/>
      </patternFill>
    </fill>
    <fill>
      <patternFill patternType="solid">
        <fgColor rgb="FFA6F2F4"/>
        <bgColor indexed="64"/>
      </patternFill>
    </fill>
    <fill>
      <patternFill patternType="solid">
        <fgColor rgb="FFA4E6F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right" vertical="center" indent="1"/>
    </xf>
    <xf numFmtId="166" fontId="1" fillId="4" borderId="6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indent="1"/>
    </xf>
    <xf numFmtId="164" fontId="1" fillId="4" borderId="3" xfId="0" applyNumberFormat="1" applyFont="1" applyFill="1" applyBorder="1" applyAlignment="1">
      <alignment horizontal="left" vertical="center" indent="1"/>
    </xf>
    <xf numFmtId="0" fontId="1" fillId="4" borderId="0" xfId="0" applyFont="1" applyFill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3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3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7" xfId="0" applyFont="1" applyFill="1" applyBorder="1" applyAlignment="1" applyProtection="1">
      <alignment horizontal="left" vertical="center"/>
      <protection hidden="1"/>
    </xf>
    <xf numFmtId="0" fontId="1" fillId="4" borderId="7" xfId="0" applyFont="1" applyFill="1" applyBorder="1" applyAlignment="1" applyProtection="1">
      <alignment horizontal="left" vertical="center"/>
      <protection hidden="1"/>
    </xf>
    <xf numFmtId="3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3" fontId="1" fillId="6" borderId="3" xfId="0" applyNumberFormat="1" applyFont="1" applyFill="1" applyBorder="1" applyAlignment="1" applyProtection="1">
      <alignment horizontal="center" vertical="center" wrapText="1"/>
      <protection hidden="1"/>
    </xf>
    <xf numFmtId="3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3" fontId="1" fillId="6" borderId="0" xfId="0" applyNumberFormat="1" applyFont="1" applyFill="1" applyAlignment="1" applyProtection="1">
      <alignment horizontal="center" vertical="center" wrapText="1"/>
      <protection hidden="1"/>
    </xf>
    <xf numFmtId="164" fontId="1" fillId="6" borderId="3" xfId="0" applyNumberFormat="1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165" fontId="1" fillId="6" borderId="3" xfId="0" applyNumberFormat="1" applyFont="1" applyFill="1" applyBorder="1" applyAlignment="1" applyProtection="1">
      <alignment horizontal="center" vertical="center"/>
      <protection hidden="1"/>
    </xf>
    <xf numFmtId="164" fontId="1" fillId="6" borderId="0" xfId="0" applyNumberFormat="1" applyFont="1" applyFill="1" applyAlignment="1">
      <alignment horizontal="left" vertical="center" indent="1"/>
    </xf>
    <xf numFmtId="3" fontId="1" fillId="7" borderId="3" xfId="0" applyNumberFormat="1" applyFont="1" applyFill="1" applyBorder="1" applyAlignment="1" applyProtection="1">
      <alignment horizontal="center" vertical="center" wrapText="1"/>
      <protection hidden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/>
    </xf>
    <xf numFmtId="3" fontId="1" fillId="6" borderId="8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left" vertical="center" indent="1"/>
      <protection locked="0"/>
    </xf>
    <xf numFmtId="3" fontId="1" fillId="6" borderId="8" xfId="0" applyNumberFormat="1" applyFont="1" applyFill="1" applyBorder="1" applyAlignment="1" applyProtection="1">
      <alignment horizontal="center" vertical="center" wrapText="1"/>
      <protection hidden="1"/>
    </xf>
    <xf numFmtId="3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8" borderId="0" xfId="0" applyNumberFormat="1" applyFont="1" applyFill="1" applyAlignment="1" applyProtection="1">
      <alignment horizontal="left" vertical="center" indent="1"/>
      <protection hidden="1"/>
    </xf>
    <xf numFmtId="166" fontId="1" fillId="2" borderId="5" xfId="0" applyNumberFormat="1" applyFont="1" applyFill="1" applyBorder="1" applyAlignment="1">
      <alignment horizontal="right" vertical="center"/>
    </xf>
    <xf numFmtId="166" fontId="1" fillId="6" borderId="5" xfId="0" applyNumberFormat="1" applyFont="1" applyFill="1" applyBorder="1" applyAlignment="1">
      <alignment horizontal="right" vertical="center"/>
    </xf>
    <xf numFmtId="166" fontId="1" fillId="4" borderId="2" xfId="0" applyNumberFormat="1" applyFont="1" applyFill="1" applyBorder="1" applyAlignment="1">
      <alignment horizontal="right" vertical="center"/>
    </xf>
    <xf numFmtId="166" fontId="1" fillId="2" borderId="5" xfId="0" applyNumberFormat="1" applyFont="1" applyFill="1" applyBorder="1" applyAlignment="1" applyProtection="1">
      <alignment horizontal="right" vertical="center"/>
      <protection hidden="1"/>
    </xf>
    <xf numFmtId="166" fontId="1" fillId="6" borderId="5" xfId="0" applyNumberFormat="1" applyFont="1" applyFill="1" applyBorder="1" applyAlignment="1" applyProtection="1">
      <alignment horizontal="right" vertical="center"/>
      <protection hidden="1"/>
    </xf>
    <xf numFmtId="166" fontId="1" fillId="4" borderId="5" xfId="0" applyNumberFormat="1" applyFont="1" applyFill="1" applyBorder="1" applyAlignment="1" applyProtection="1">
      <alignment horizontal="right" vertical="center"/>
      <protection hidden="1"/>
    </xf>
    <xf numFmtId="166" fontId="1" fillId="3" borderId="3" xfId="0" applyNumberFormat="1" applyFont="1" applyFill="1" applyBorder="1" applyAlignment="1" applyProtection="1">
      <alignment horizontal="right" vertical="center"/>
      <protection locked="0"/>
    </xf>
    <xf numFmtId="166" fontId="1" fillId="2" borderId="3" xfId="0" applyNumberFormat="1" applyFont="1" applyFill="1" applyBorder="1" applyAlignment="1" applyProtection="1">
      <alignment horizontal="right" vertical="center"/>
      <protection hidden="1"/>
    </xf>
    <xf numFmtId="166" fontId="1" fillId="6" borderId="3" xfId="0" applyNumberFormat="1" applyFont="1" applyFill="1" applyBorder="1" applyAlignment="1" applyProtection="1">
      <alignment horizontal="right" vertical="center"/>
      <protection hidden="1"/>
    </xf>
    <xf numFmtId="166" fontId="1" fillId="7" borderId="3" xfId="0" applyNumberFormat="1" applyFont="1" applyFill="1" applyBorder="1" applyAlignment="1" applyProtection="1">
      <alignment horizontal="right" vertical="center"/>
      <protection hidden="1"/>
    </xf>
    <xf numFmtId="166" fontId="1" fillId="4" borderId="3" xfId="0" applyNumberFormat="1" applyFont="1" applyFill="1" applyBorder="1" applyAlignment="1" applyProtection="1">
      <alignment horizontal="right" vertical="center"/>
      <protection hidden="1"/>
    </xf>
    <xf numFmtId="0" fontId="1" fillId="6" borderId="3" xfId="0" applyFont="1" applyFill="1" applyBorder="1" applyAlignment="1" applyProtection="1">
      <alignment horizontal="right" vertical="center"/>
      <protection hidden="1"/>
    </xf>
    <xf numFmtId="14" fontId="1" fillId="6" borderId="10" xfId="0" applyNumberFormat="1" applyFont="1" applyFill="1" applyBorder="1" applyAlignment="1" applyProtection="1">
      <alignment horizontal="center" vertical="center"/>
      <protection locked="0"/>
    </xf>
    <xf numFmtId="1" fontId="1" fillId="6" borderId="10" xfId="0" applyNumberFormat="1" applyFont="1" applyFill="1" applyBorder="1" applyAlignment="1" applyProtection="1">
      <alignment horizontal="center" vertical="center"/>
      <protection locked="0"/>
    </xf>
    <xf numFmtId="0" fontId="4" fillId="9" borderId="0" xfId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</cellXfs>
  <cellStyles count="2">
    <cellStyle name="Hypertextový odkaz" xfId="1" builtinId="8"/>
    <cellStyle name="Normální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A4E6F6"/>
      <color rgb="FFFFFEE9"/>
      <color rgb="FFB5E9F9"/>
      <color rgb="FFC9F6FF"/>
      <color rgb="FFA9E7F1"/>
      <color rgb="FFA6F2F4"/>
      <color rgb="FFDFFAFF"/>
      <color rgb="FFFFFDCD"/>
      <color rgb="FFFFDDDD"/>
      <color rgb="FFBCE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</a:t>
            </a:r>
            <a:r>
              <a:rPr lang="cs-CZ" baseline="0"/>
              <a:t> tržby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Grafy!$C$3</c:f>
              <c:strCache>
                <c:ptCount val="1"/>
                <c:pt idx="0">
                  <c:v>Tržba hotovost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Grafy!$B$4:$B$15</c:f>
              <c:strCache>
                <c:ptCount val="1"/>
                <c:pt idx="0">
                  <c:v>Leden</c:v>
                </c:pt>
              </c:strCache>
            </c:strRef>
          </c:cat>
          <c:val>
            <c:numRef>
              <c:f>Grafy!$C$4:$C$15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9-42A7-9FD0-5075EB6C2251}"/>
            </c:ext>
          </c:extLst>
        </c:ser>
        <c:ser>
          <c:idx val="1"/>
          <c:order val="1"/>
          <c:tx>
            <c:strRef>
              <c:f>Grafy!$D$3</c:f>
              <c:strCache>
                <c:ptCount val="1"/>
                <c:pt idx="0">
                  <c:v>Tržba karty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Grafy!$B$4:$B$15</c:f>
              <c:strCache>
                <c:ptCount val="1"/>
                <c:pt idx="0">
                  <c:v>Leden</c:v>
                </c:pt>
              </c:strCache>
            </c:strRef>
          </c:cat>
          <c:val>
            <c:numRef>
              <c:f>Grafy!$D$4:$D$15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9-42A7-9FD0-5075EB6C2251}"/>
            </c:ext>
          </c:extLst>
        </c:ser>
        <c:ser>
          <c:idx val="2"/>
          <c:order val="2"/>
          <c:tx>
            <c:strRef>
              <c:f>Grafy!$E$3</c:f>
              <c:strCache>
                <c:ptCount val="1"/>
                <c:pt idx="0">
                  <c:v>Kupony celkem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Grafy!$B$4:$B$15</c:f>
              <c:strCache>
                <c:ptCount val="1"/>
                <c:pt idx="0">
                  <c:v>Leden</c:v>
                </c:pt>
              </c:strCache>
            </c:strRef>
          </c:cat>
          <c:val>
            <c:numRef>
              <c:f>Grafy!$E$4:$E$15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9-42A7-9FD0-5075EB6C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0384448"/>
        <c:axId val="2080372928"/>
      </c:barChart>
      <c:catAx>
        <c:axId val="208038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0372928"/>
        <c:crosses val="autoZero"/>
        <c:auto val="1"/>
        <c:lblAlgn val="ctr"/>
        <c:lblOffset val="100"/>
        <c:noMultiLvlLbl val="0"/>
      </c:catAx>
      <c:valAx>
        <c:axId val="20803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č&quot;;\-#\ ##0\ &quot;Kč&quot;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038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Výdaje v hotovosti</a:t>
            </a:r>
            <a:r>
              <a:rPr lang="cs-CZ" baseline="0"/>
              <a:t> po měsících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Grafy!$C$32</c:f>
              <c:strCache>
                <c:ptCount val="1"/>
                <c:pt idx="0">
                  <c:v>Výdaje zboží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Grafy!$B$33:$B$44</c:f>
              <c:strCache>
                <c:ptCount val="1"/>
                <c:pt idx="0">
                  <c:v>Březen</c:v>
                </c:pt>
              </c:strCache>
            </c:strRef>
          </c:cat>
          <c:val>
            <c:numRef>
              <c:f>Grafy!$C$33:$C$44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F-40DB-AED7-FE5A8DB4FB0A}"/>
            </c:ext>
          </c:extLst>
        </c:ser>
        <c:ser>
          <c:idx val="1"/>
          <c:order val="1"/>
          <c:tx>
            <c:strRef>
              <c:f>Grafy!$D$32</c:f>
              <c:strCache>
                <c:ptCount val="1"/>
                <c:pt idx="0">
                  <c:v>Výdaje zboží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Grafy!$B$33:$B$44</c:f>
              <c:strCache>
                <c:ptCount val="1"/>
                <c:pt idx="0">
                  <c:v>Březen</c:v>
                </c:pt>
              </c:strCache>
            </c:strRef>
          </c:cat>
          <c:val>
            <c:numRef>
              <c:f>Grafy!$D$33:$D$44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F-40DB-AED7-FE5A8DB4FB0A}"/>
            </c:ext>
          </c:extLst>
        </c:ser>
        <c:ser>
          <c:idx val="2"/>
          <c:order val="2"/>
          <c:tx>
            <c:strRef>
              <c:f>Grafy!$E$32</c:f>
              <c:strCache>
                <c:ptCount val="1"/>
                <c:pt idx="0">
                  <c:v>Výdaje služby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Grafy!$B$33:$B$44</c:f>
              <c:strCache>
                <c:ptCount val="1"/>
                <c:pt idx="0">
                  <c:v>Březen</c:v>
                </c:pt>
              </c:strCache>
            </c:strRef>
          </c:cat>
          <c:val>
            <c:numRef>
              <c:f>Grafy!$E$33:$E$44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F-40DB-AED7-FE5A8DB4FB0A}"/>
            </c:ext>
          </c:extLst>
        </c:ser>
        <c:ser>
          <c:idx val="3"/>
          <c:order val="3"/>
          <c:tx>
            <c:strRef>
              <c:f>Grafy!$F$32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Grafy!$B$33:$B$44</c:f>
              <c:strCache>
                <c:ptCount val="1"/>
                <c:pt idx="0">
                  <c:v>Březen</c:v>
                </c:pt>
              </c:strCache>
            </c:strRef>
          </c:cat>
          <c:val>
            <c:numRef>
              <c:f>Grafy!$F$33:$F$44</c:f>
              <c:numCache>
                <c:formatCode>#\ ##0\ "Kč";\-#\ ##0\ "Kč";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8F-40DB-AED7-FE5A8DB4FB0A}"/>
            </c:ext>
          </c:extLst>
        </c:ser>
        <c:ser>
          <c:idx val="4"/>
          <c:order val="4"/>
          <c:tx>
            <c:strRef>
              <c:f>Grafy!$G$32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Grafy!$B$33:$B$44</c:f>
              <c:strCache>
                <c:ptCount val="1"/>
                <c:pt idx="0">
                  <c:v>Březen</c:v>
                </c:pt>
              </c:strCache>
            </c:strRef>
          </c:cat>
          <c:val>
            <c:numRef>
              <c:f>Grafy!$G$33:$G$44</c:f>
              <c:numCache>
                <c:formatCode>#\ ##0\ "Kč";\-#\ ##0\ "Kč";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8F-40DB-AED7-FE5A8DB4FB0A}"/>
            </c:ext>
          </c:extLst>
        </c:ser>
        <c:ser>
          <c:idx val="5"/>
          <c:order val="5"/>
          <c:tx>
            <c:strRef>
              <c:f>Grafy!$H$32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Grafy!$B$33:$B$44</c:f>
              <c:strCache>
                <c:ptCount val="1"/>
                <c:pt idx="0">
                  <c:v>Březen</c:v>
                </c:pt>
              </c:strCache>
            </c:strRef>
          </c:cat>
          <c:val>
            <c:numRef>
              <c:f>Grafy!$H$33:$H$44</c:f>
              <c:numCache>
                <c:formatCode>#\ ##0\ "Kč";\-#\ ##0\ "Kč";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8F-40DB-AED7-FE5A8DB4FB0A}"/>
            </c:ext>
          </c:extLst>
        </c:ser>
        <c:ser>
          <c:idx val="6"/>
          <c:order val="6"/>
          <c:tx>
            <c:strRef>
              <c:f>Grafy!$I$32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Grafy!$B$33:$B$44</c:f>
              <c:strCache>
                <c:ptCount val="1"/>
                <c:pt idx="0">
                  <c:v>Březen</c:v>
                </c:pt>
              </c:strCache>
            </c:strRef>
          </c:cat>
          <c:val>
            <c:numRef>
              <c:f>Grafy!$I$33:$I$44</c:f>
              <c:numCache>
                <c:formatCode>#\ ##0\ "Kč";\-#\ ##0\ "Kč";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8F-40DB-AED7-FE5A8DB4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475168"/>
        <c:axId val="2080455488"/>
      </c:lineChart>
      <c:catAx>
        <c:axId val="20804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0455488"/>
        <c:crosses val="autoZero"/>
        <c:auto val="1"/>
        <c:lblAlgn val="ctr"/>
        <c:lblOffset val="100"/>
        <c:noMultiLvlLbl val="0"/>
      </c:catAx>
      <c:valAx>
        <c:axId val="208045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č&quot;;\-#\ ##0\ &quot;Kč&quot;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047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Tržby po dnech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3423302474220015"/>
          <c:y val="0.17171296296296296"/>
          <c:w val="0.74658984834008724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Grafy!$C$20</c:f>
              <c:strCache>
                <c:ptCount val="1"/>
                <c:pt idx="0">
                  <c:v>Tržba hotovost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Grafy!$B$21:$B$27</c:f>
              <c:strCache>
                <c:ptCount val="7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  <c:pt idx="4">
                  <c:v>Pátek</c:v>
                </c:pt>
                <c:pt idx="5">
                  <c:v>Sobota</c:v>
                </c:pt>
                <c:pt idx="6">
                  <c:v>Neděle</c:v>
                </c:pt>
              </c:strCache>
            </c:strRef>
          </c:cat>
          <c:val>
            <c:numRef>
              <c:f>Grafy!$C$21:$C$27</c:f>
              <c:numCache>
                <c:formatCode>#\ ##0\ "Kč";\-#\ ##0\ "Kč";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6-4612-B77F-B0AC63FC2BAF}"/>
            </c:ext>
          </c:extLst>
        </c:ser>
        <c:ser>
          <c:idx val="1"/>
          <c:order val="1"/>
          <c:tx>
            <c:strRef>
              <c:f>Grafy!$D$20</c:f>
              <c:strCache>
                <c:ptCount val="1"/>
                <c:pt idx="0">
                  <c:v>Tržba karty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Grafy!$B$21:$B$27</c:f>
              <c:strCache>
                <c:ptCount val="7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  <c:pt idx="4">
                  <c:v>Pátek</c:v>
                </c:pt>
                <c:pt idx="5">
                  <c:v>Sobota</c:v>
                </c:pt>
                <c:pt idx="6">
                  <c:v>Neděle</c:v>
                </c:pt>
              </c:strCache>
            </c:strRef>
          </c:cat>
          <c:val>
            <c:numRef>
              <c:f>Grafy!$D$21:$D$27</c:f>
              <c:numCache>
                <c:formatCode>#\ ##0\ "Kč";\-#\ ##0\ "Kč";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6-4612-B77F-B0AC63FC2BAF}"/>
            </c:ext>
          </c:extLst>
        </c:ser>
        <c:ser>
          <c:idx val="2"/>
          <c:order val="2"/>
          <c:tx>
            <c:strRef>
              <c:f>Grafy!$E$20</c:f>
              <c:strCache>
                <c:ptCount val="1"/>
                <c:pt idx="0">
                  <c:v>Kupony celkem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Grafy!$B$21:$B$27</c:f>
              <c:strCache>
                <c:ptCount val="7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  <c:pt idx="4">
                  <c:v>Pátek</c:v>
                </c:pt>
                <c:pt idx="5">
                  <c:v>Sobota</c:v>
                </c:pt>
                <c:pt idx="6">
                  <c:v>Neděle</c:v>
                </c:pt>
              </c:strCache>
            </c:strRef>
          </c:cat>
          <c:val>
            <c:numRef>
              <c:f>Grafy!$E$21:$E$27</c:f>
              <c:numCache>
                <c:formatCode>#\ ##0\ "Kč";\-#\ ##0\ "Kč";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6-4612-B77F-B0AC63FC2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1628176"/>
        <c:axId val="591617136"/>
      </c:barChart>
      <c:catAx>
        <c:axId val="59162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91617136"/>
        <c:crosses val="autoZero"/>
        <c:auto val="1"/>
        <c:lblAlgn val="ctr"/>
        <c:lblOffset val="100"/>
        <c:noMultiLvlLbl val="0"/>
      </c:catAx>
      <c:valAx>
        <c:axId val="59161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č&quot;;\-#\ ##0\ &quot;Kč&quot;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9162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5690376569037656E-2"/>
          <c:y val="0.3922790901137358"/>
          <c:w val="0.1250292392844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17746634881651E-2"/>
          <c:y val="0.12718954248366013"/>
          <c:w val="0.92696862433480232"/>
          <c:h val="0.6746219957799393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'M1'!$N$20:$N$26</c:f>
              <c:strCache>
                <c:ptCount val="7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  <c:pt idx="4">
                  <c:v>Pátek</c:v>
                </c:pt>
                <c:pt idx="5">
                  <c:v>Sobota</c:v>
                </c:pt>
                <c:pt idx="6">
                  <c:v>Neděle</c:v>
                </c:pt>
              </c:strCache>
            </c:strRef>
          </c:cat>
          <c:val>
            <c:numRef>
              <c:f>'M1'!$O$20:$O$26</c:f>
              <c:numCache>
                <c:formatCode>#\ ##0\ "Kč";\-#\ ##0\ "Kč";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1-421B-B750-AEE02DDF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6853871"/>
        <c:axId val="466834191"/>
      </c:barChart>
      <c:catAx>
        <c:axId val="46685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834191"/>
        <c:crosses val="autoZero"/>
        <c:auto val="1"/>
        <c:lblAlgn val="ctr"/>
        <c:lblOffset val="100"/>
        <c:noMultiLvlLbl val="0"/>
      </c:catAx>
      <c:valAx>
        <c:axId val="4668341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\ ##0\ &quot;Kč&quot;;\-#\ ##0\ &quot;Kč&quot;;" sourceLinked="1"/>
        <c:majorTickMark val="none"/>
        <c:minorTickMark val="none"/>
        <c:tickLblPos val="nextTo"/>
        <c:crossAx val="46685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198120</xdr:colOff>
      <xdr:row>2</xdr:row>
      <xdr:rowOff>49530</xdr:rowOff>
    </xdr:from>
    <xdr:to>
      <xdr:col>17</xdr:col>
      <xdr:colOff>457200</xdr:colOff>
      <xdr:row>15</xdr:row>
      <xdr:rowOff>213360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141A0C-942D-14D0-A5F2-F81EA4130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91440</xdr:colOff>
      <xdr:row>46</xdr:row>
      <xdr:rowOff>163830</xdr:rowOff>
    </xdr:from>
    <xdr:to>
      <xdr:col>19</xdr:col>
      <xdr:colOff>563880</xdr:colOff>
      <xdr:row>67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66AD438-CF9E-4347-A17D-97230A0A9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175260</xdr:colOff>
      <xdr:row>16</xdr:row>
      <xdr:rowOff>179070</xdr:rowOff>
    </xdr:from>
    <xdr:to>
      <xdr:col>17</xdr:col>
      <xdr:colOff>480060</xdr:colOff>
      <xdr:row>29</xdr:row>
      <xdr:rowOff>163830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EEDA0E6-7063-5D91-3FF4-2B0FFD421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18</xdr:row>
      <xdr:rowOff>7620</xdr:rowOff>
    </xdr:from>
    <xdr:to>
      <xdr:col>12</xdr:col>
      <xdr:colOff>464820</xdr:colOff>
      <xdr:row>27</xdr:row>
      <xdr:rowOff>22860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382A493-C381-6FD9-7675-133EABD42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6"/>
  <sheetViews>
    <sheetView showGridLines="0" workbookViewId="0">
      <selection activeCell="F10" sqref="F10"/>
    </sheetView>
  </sheetViews>
  <sheetFormatPr defaultRowHeight="15.6" customHeight="1" outlineLevelCol="1" x14ac:dyDescent="0.3"/>
  <cols>
    <col min="1" max="1" width="4.21875" style="9" customWidth="1"/>
    <col min="2" max="2" width="12.109375" style="2" customWidth="1"/>
    <col min="3" max="5" width="10.21875" style="4" customWidth="1" outlineLevel="1"/>
    <col min="6" max="6" width="10.21875" style="4" customWidth="1"/>
    <col min="7" max="9" width="10.21875" style="4" hidden="1" customWidth="1" outlineLevel="1"/>
    <col min="10" max="10" width="10.21875" style="4" customWidth="1" collapsed="1"/>
    <col min="11" max="13" width="10.21875" style="4" hidden="1" customWidth="1" outlineLevel="1"/>
    <col min="14" max="14" width="10.21875" style="4" customWidth="1" collapsed="1"/>
    <col min="15" max="15" width="10.21875" style="4" customWidth="1"/>
    <col min="16" max="18" width="10.21875" style="4" hidden="1" customWidth="1" outlineLevel="1"/>
    <col min="19" max="19" width="10.21875" style="4" customWidth="1" collapsed="1"/>
    <col min="20" max="20" width="10.21875" style="4" customWidth="1"/>
    <col min="21" max="25" width="10.21875" style="4" hidden="1" customWidth="1" outlineLevel="1"/>
    <col min="26" max="26" width="10.21875" style="4" customWidth="1" collapsed="1"/>
    <col min="27" max="31" width="10.21875" style="4" hidden="1" customWidth="1" outlineLevel="1"/>
    <col min="32" max="32" width="10.21875" style="4" customWidth="1" collapsed="1"/>
    <col min="33" max="37" width="10.21875" style="4" hidden="1" customWidth="1" outlineLevel="1"/>
    <col min="38" max="38" width="10.21875" style="4" customWidth="1" collapsed="1"/>
    <col min="39" max="43" width="10.21875" style="4" hidden="1" customWidth="1" outlineLevel="1"/>
    <col min="44" max="44" width="10.21875" style="1" customWidth="1" collapsed="1"/>
    <col min="45" max="46" width="10.6640625" style="1" customWidth="1"/>
    <col min="47" max="16384" width="8.88671875" style="1"/>
  </cols>
  <sheetData>
    <row r="2" spans="1:46" ht="15.6" customHeight="1" x14ac:dyDescent="0.3">
      <c r="C2" s="1"/>
      <c r="D2" s="1"/>
      <c r="E2" s="1"/>
      <c r="F2" s="1"/>
      <c r="G2" s="1"/>
      <c r="H2" s="1"/>
      <c r="I2" s="1"/>
      <c r="J2" s="58" t="s">
        <v>64</v>
      </c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</row>
    <row r="3" spans="1:46" ht="19.2" customHeight="1" x14ac:dyDescent="0.3">
      <c r="B3" s="35" t="s">
        <v>21</v>
      </c>
      <c r="C3" s="14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5"/>
      <c r="P3" s="3"/>
      <c r="Q3" s="3"/>
      <c r="R3" s="3"/>
      <c r="S3" s="3"/>
    </row>
    <row r="4" spans="1:46" s="2" customFormat="1" ht="30" customHeight="1" x14ac:dyDescent="0.3">
      <c r="A4" s="9"/>
      <c r="B4" s="43" t="s">
        <v>9</v>
      </c>
      <c r="C4" s="42" t="s">
        <v>23</v>
      </c>
      <c r="D4" s="42" t="s">
        <v>24</v>
      </c>
      <c r="E4" s="42" t="s">
        <v>25</v>
      </c>
      <c r="F4" s="39" t="s">
        <v>3</v>
      </c>
      <c r="G4" s="42" t="s">
        <v>26</v>
      </c>
      <c r="H4" s="42" t="s">
        <v>27</v>
      </c>
      <c r="I4" s="42" t="s">
        <v>28</v>
      </c>
      <c r="J4" s="39" t="s">
        <v>20</v>
      </c>
      <c r="K4" s="41" t="s">
        <v>29</v>
      </c>
      <c r="L4" s="41" t="s">
        <v>30</v>
      </c>
      <c r="M4" s="41" t="s">
        <v>31</v>
      </c>
      <c r="N4" s="22" t="s">
        <v>37</v>
      </c>
      <c r="O4" s="20" t="s">
        <v>10</v>
      </c>
      <c r="P4" s="41" t="s">
        <v>32</v>
      </c>
      <c r="Q4" s="41" t="s">
        <v>33</v>
      </c>
      <c r="R4" s="41" t="s">
        <v>34</v>
      </c>
      <c r="S4" s="22" t="s">
        <v>4</v>
      </c>
      <c r="T4" s="20" t="s">
        <v>5</v>
      </c>
      <c r="U4" s="34" t="s">
        <v>38</v>
      </c>
      <c r="V4" s="34" t="s">
        <v>39</v>
      </c>
      <c r="W4" s="34" t="s">
        <v>40</v>
      </c>
      <c r="X4" s="34" t="s">
        <v>41</v>
      </c>
      <c r="Y4" s="34" t="s">
        <v>42</v>
      </c>
      <c r="Z4" s="40" t="s">
        <v>35</v>
      </c>
      <c r="AA4" s="41" t="s">
        <v>43</v>
      </c>
      <c r="AB4" s="41" t="s">
        <v>44</v>
      </c>
      <c r="AC4" s="41" t="s">
        <v>45</v>
      </c>
      <c r="AD4" s="41" t="s">
        <v>46</v>
      </c>
      <c r="AE4" s="41" t="s">
        <v>47</v>
      </c>
      <c r="AF4" s="40" t="s">
        <v>36</v>
      </c>
      <c r="AG4" s="41" t="s">
        <v>48</v>
      </c>
      <c r="AH4" s="41" t="s">
        <v>49</v>
      </c>
      <c r="AI4" s="41" t="s">
        <v>50</v>
      </c>
      <c r="AJ4" s="41" t="s">
        <v>51</v>
      </c>
      <c r="AK4" s="41" t="s">
        <v>52</v>
      </c>
      <c r="AL4" s="40" t="s">
        <v>53</v>
      </c>
      <c r="AM4" s="41" t="s">
        <v>54</v>
      </c>
      <c r="AN4" s="41" t="s">
        <v>55</v>
      </c>
      <c r="AO4" s="41" t="s">
        <v>56</v>
      </c>
      <c r="AP4" s="41" t="s">
        <v>57</v>
      </c>
      <c r="AQ4" s="41" t="s">
        <v>58</v>
      </c>
      <c r="AR4" s="6" t="s">
        <v>2</v>
      </c>
      <c r="AS4" s="1"/>
      <c r="AT4" s="1"/>
    </row>
    <row r="5" spans="1:46" ht="17.399999999999999" customHeight="1" x14ac:dyDescent="0.3">
      <c r="B5" s="12" t="s">
        <v>85</v>
      </c>
      <c r="C5" s="7">
        <f>'M1'!C$15</f>
        <v>0</v>
      </c>
      <c r="D5" s="7">
        <f>'M1'!D$15</f>
        <v>0</v>
      </c>
      <c r="E5" s="7">
        <f>'M1'!E$15</f>
        <v>0</v>
      </c>
      <c r="F5" s="44">
        <f>'M1'!F$15</f>
        <v>0</v>
      </c>
      <c r="G5" s="44">
        <f>'M1'!G$15</f>
        <v>0</v>
      </c>
      <c r="H5" s="44">
        <f>'M1'!H$15</f>
        <v>0</v>
      </c>
      <c r="I5" s="44">
        <f>'M1'!I$15</f>
        <v>0</v>
      </c>
      <c r="J5" s="44">
        <f>'M1'!J$15</f>
        <v>0</v>
      </c>
      <c r="K5" s="44">
        <f>'M1'!K$15</f>
        <v>0</v>
      </c>
      <c r="L5" s="44">
        <f>'M1'!L$15</f>
        <v>0</v>
      </c>
      <c r="M5" s="44">
        <f>'M1'!M$15</f>
        <v>0</v>
      </c>
      <c r="N5" s="44">
        <f>'M1'!N$15</f>
        <v>0</v>
      </c>
      <c r="O5" s="45">
        <f>'M1'!O$15</f>
        <v>0</v>
      </c>
      <c r="P5" s="44">
        <f>'M1'!P$15</f>
        <v>0</v>
      </c>
      <c r="Q5" s="44">
        <f>'M1'!Q$15</f>
        <v>0</v>
      </c>
      <c r="R5" s="44">
        <f>'M1'!R$15</f>
        <v>0</v>
      </c>
      <c r="S5" s="44">
        <f>'M1'!S$15</f>
        <v>0</v>
      </c>
      <c r="T5" s="45">
        <f>'M1'!T$15</f>
        <v>0</v>
      </c>
      <c r="U5" s="44">
        <f>'M1'!U$15</f>
        <v>0</v>
      </c>
      <c r="V5" s="44">
        <f>'M1'!V$15</f>
        <v>0</v>
      </c>
      <c r="W5" s="44">
        <f>'M1'!W$15</f>
        <v>0</v>
      </c>
      <c r="X5" s="44">
        <f>'M1'!X$15</f>
        <v>0</v>
      </c>
      <c r="Y5" s="44">
        <f>'M1'!Y$15</f>
        <v>0</v>
      </c>
      <c r="Z5" s="44">
        <f>'M1'!Z$15</f>
        <v>0</v>
      </c>
      <c r="AA5" s="44">
        <f>'M1'!AA$15</f>
        <v>0</v>
      </c>
      <c r="AB5" s="44">
        <f>'M1'!AB$15</f>
        <v>0</v>
      </c>
      <c r="AC5" s="44">
        <f>'M1'!AC$15</f>
        <v>0</v>
      </c>
      <c r="AD5" s="44">
        <f>'M1'!AD$15</f>
        <v>0</v>
      </c>
      <c r="AE5" s="44">
        <f>'M1'!AE$15</f>
        <v>0</v>
      </c>
      <c r="AF5" s="44">
        <f>'M1'!AF$15</f>
        <v>0</v>
      </c>
      <c r="AG5" s="44">
        <f>'M1'!AG$15</f>
        <v>0</v>
      </c>
      <c r="AH5" s="44">
        <f>'M1'!AH$15</f>
        <v>0</v>
      </c>
      <c r="AI5" s="44">
        <f>'M1'!AI$15</f>
        <v>0</v>
      </c>
      <c r="AJ5" s="44">
        <f>'M1'!AJ$15</f>
        <v>0</v>
      </c>
      <c r="AK5" s="44">
        <f>'M1'!AK$15</f>
        <v>0</v>
      </c>
      <c r="AL5" s="44">
        <f>'M1'!AL$15</f>
        <v>0</v>
      </c>
      <c r="AM5" s="44">
        <f>'M1'!AM$15</f>
        <v>0</v>
      </c>
      <c r="AN5" s="44">
        <f>'M1'!AN$15</f>
        <v>0</v>
      </c>
      <c r="AO5" s="44">
        <f>'M1'!AO$15</f>
        <v>0</v>
      </c>
      <c r="AP5" s="44">
        <f>'M1'!AP$15</f>
        <v>0</v>
      </c>
      <c r="AQ5" s="44">
        <f>'M1'!AQ$15</f>
        <v>0</v>
      </c>
      <c r="AR5" s="45">
        <f>'M1'!AR$15</f>
        <v>0</v>
      </c>
    </row>
    <row r="6" spans="1:46" ht="17.399999999999999" customHeight="1" x14ac:dyDescent="0.3">
      <c r="B6" s="13" t="s">
        <v>0</v>
      </c>
      <c r="C6" s="8">
        <f>SUM(C5:C5)</f>
        <v>0</v>
      </c>
      <c r="D6" s="8"/>
      <c r="E6" s="8"/>
      <c r="F6" s="46">
        <f t="shared" ref="F6:AR6" si="0">SUM(F5:F5)</f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  <c r="K6" s="46">
        <f t="shared" si="0"/>
        <v>0</v>
      </c>
      <c r="L6" s="46">
        <f t="shared" si="0"/>
        <v>0</v>
      </c>
      <c r="M6" s="46">
        <f t="shared" si="0"/>
        <v>0</v>
      </c>
      <c r="N6" s="46">
        <f t="shared" si="0"/>
        <v>0</v>
      </c>
      <c r="O6" s="46">
        <f t="shared" si="0"/>
        <v>0</v>
      </c>
      <c r="P6" s="46">
        <f t="shared" si="0"/>
        <v>0</v>
      </c>
      <c r="Q6" s="46">
        <f t="shared" si="0"/>
        <v>0</v>
      </c>
      <c r="R6" s="46">
        <f t="shared" si="0"/>
        <v>0</v>
      </c>
      <c r="S6" s="46">
        <f t="shared" si="0"/>
        <v>0</v>
      </c>
      <c r="T6" s="46">
        <f t="shared" si="0"/>
        <v>0</v>
      </c>
      <c r="U6" s="46">
        <f t="shared" si="0"/>
        <v>0</v>
      </c>
      <c r="V6" s="46">
        <f t="shared" si="0"/>
        <v>0</v>
      </c>
      <c r="W6" s="46">
        <f t="shared" si="0"/>
        <v>0</v>
      </c>
      <c r="X6" s="46">
        <f t="shared" si="0"/>
        <v>0</v>
      </c>
      <c r="Y6" s="46">
        <f t="shared" si="0"/>
        <v>0</v>
      </c>
      <c r="Z6" s="46">
        <f t="shared" si="0"/>
        <v>0</v>
      </c>
      <c r="AA6" s="46">
        <f t="shared" si="0"/>
        <v>0</v>
      </c>
      <c r="AB6" s="46">
        <f t="shared" si="0"/>
        <v>0</v>
      </c>
      <c r="AC6" s="46">
        <f t="shared" si="0"/>
        <v>0</v>
      </c>
      <c r="AD6" s="46">
        <f t="shared" si="0"/>
        <v>0</v>
      </c>
      <c r="AE6" s="46">
        <f t="shared" si="0"/>
        <v>0</v>
      </c>
      <c r="AF6" s="46">
        <f t="shared" si="0"/>
        <v>0</v>
      </c>
      <c r="AG6" s="46">
        <f t="shared" si="0"/>
        <v>0</v>
      </c>
      <c r="AH6" s="46">
        <f t="shared" si="0"/>
        <v>0</v>
      </c>
      <c r="AI6" s="46">
        <f t="shared" si="0"/>
        <v>0</v>
      </c>
      <c r="AJ6" s="46">
        <f t="shared" si="0"/>
        <v>0</v>
      </c>
      <c r="AK6" s="46">
        <f t="shared" si="0"/>
        <v>0</v>
      </c>
      <c r="AL6" s="46">
        <f t="shared" si="0"/>
        <v>0</v>
      </c>
      <c r="AM6" s="46">
        <f t="shared" si="0"/>
        <v>0</v>
      </c>
      <c r="AN6" s="46">
        <f t="shared" si="0"/>
        <v>0</v>
      </c>
      <c r="AO6" s="46">
        <f t="shared" si="0"/>
        <v>0</v>
      </c>
      <c r="AP6" s="46">
        <f t="shared" si="0"/>
        <v>0</v>
      </c>
      <c r="AQ6" s="46">
        <f t="shared" si="0"/>
        <v>0</v>
      </c>
      <c r="AR6" s="46">
        <f t="shared" si="0"/>
        <v>0</v>
      </c>
    </row>
  </sheetData>
  <mergeCells count="1">
    <mergeCell ref="J2:AF2"/>
  </mergeCells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1B7C-EB95-4155-80C8-CE4C5DB49793}">
  <dimension ref="A1:P45"/>
  <sheetViews>
    <sheetView showGridLines="0" workbookViewId="0">
      <selection activeCell="B5" sqref="B5"/>
    </sheetView>
  </sheetViews>
  <sheetFormatPr defaultRowHeight="15.6" customHeight="1" x14ac:dyDescent="0.3"/>
  <cols>
    <col min="1" max="1" width="4.21875" style="9" customWidth="1"/>
    <col min="2" max="2" width="12.109375" style="2" customWidth="1"/>
    <col min="3" max="13" width="10.21875" style="4" customWidth="1"/>
    <col min="14" max="14" width="10.21875" style="1" customWidth="1"/>
    <col min="15" max="16" width="10.6640625" style="1" customWidth="1"/>
    <col min="17" max="16384" width="8.88671875" style="1"/>
  </cols>
  <sheetData>
    <row r="1" spans="1:16" ht="15.6" customHeight="1" x14ac:dyDescent="0.3">
      <c r="C1" s="1"/>
      <c r="D1" s="1"/>
      <c r="E1" s="3"/>
      <c r="F1" s="5"/>
    </row>
    <row r="2" spans="1:16" ht="19.2" customHeight="1" x14ac:dyDescent="0.3">
      <c r="B2" s="35" t="s">
        <v>60</v>
      </c>
      <c r="C2" s="1"/>
      <c r="D2" s="1"/>
      <c r="E2" s="3"/>
      <c r="F2" s="5"/>
    </row>
    <row r="3" spans="1:16" s="2" customFormat="1" ht="30" customHeight="1" x14ac:dyDescent="0.3">
      <c r="A3" s="10"/>
      <c r="B3" s="32" t="s">
        <v>9</v>
      </c>
      <c r="C3" s="36" t="str">
        <f>Přehled!F4</f>
        <v>Tržba hotovost</v>
      </c>
      <c r="D3" s="36" t="str">
        <f>Přehled!J4</f>
        <v>Tržba karty</v>
      </c>
      <c r="E3" s="36" t="str">
        <f>Přehled!N4</f>
        <v>Kupony celkem</v>
      </c>
      <c r="F3" s="6" t="s">
        <v>10</v>
      </c>
      <c r="O3" s="1"/>
      <c r="P3" s="1"/>
    </row>
    <row r="4" spans="1:16" ht="17.399999999999999" customHeight="1" x14ac:dyDescent="0.3">
      <c r="A4" s="11">
        <f>'M1'!$D$3</f>
        <v>0</v>
      </c>
      <c r="B4" s="12" t="s">
        <v>85</v>
      </c>
      <c r="C4" s="44">
        <f>'M1'!F$15</f>
        <v>0</v>
      </c>
      <c r="D4" s="44">
        <f>'M1'!J$15</f>
        <v>0</v>
      </c>
      <c r="E4" s="44">
        <f>'M1'!N$15</f>
        <v>0</v>
      </c>
      <c r="F4" s="45">
        <f>'M1'!O$15</f>
        <v>0</v>
      </c>
      <c r="G4" s="1"/>
      <c r="H4" s="1"/>
      <c r="I4" s="1"/>
      <c r="J4" s="1"/>
      <c r="K4" s="1"/>
      <c r="L4" s="1"/>
      <c r="M4" s="1"/>
    </row>
    <row r="5" spans="1:16" ht="17.399999999999999" customHeight="1" x14ac:dyDescent="0.3">
      <c r="A5" s="11"/>
      <c r="B5" s="12"/>
      <c r="C5" s="44"/>
      <c r="D5" s="44"/>
      <c r="E5" s="44"/>
      <c r="F5" s="45"/>
      <c r="G5" s="1"/>
      <c r="H5" s="1"/>
      <c r="I5" s="1"/>
      <c r="J5" s="1"/>
      <c r="K5" s="1"/>
      <c r="L5" s="1"/>
      <c r="M5" s="1"/>
    </row>
    <row r="6" spans="1:16" ht="17.399999999999999" customHeight="1" x14ac:dyDescent="0.3">
      <c r="A6" s="11"/>
      <c r="B6" s="12"/>
      <c r="C6" s="44"/>
      <c r="D6" s="44"/>
      <c r="E6" s="44"/>
      <c r="F6" s="45"/>
      <c r="G6" s="1"/>
      <c r="H6" s="1"/>
      <c r="I6" s="1"/>
      <c r="J6" s="1"/>
      <c r="K6" s="1"/>
      <c r="L6" s="1"/>
      <c r="M6" s="1"/>
    </row>
    <row r="7" spans="1:16" ht="17.399999999999999" customHeight="1" x14ac:dyDescent="0.3">
      <c r="A7" s="11"/>
      <c r="B7" s="12"/>
      <c r="C7" s="44"/>
      <c r="D7" s="44"/>
      <c r="E7" s="44"/>
      <c r="F7" s="45"/>
      <c r="G7" s="1"/>
      <c r="H7" s="1"/>
      <c r="I7" s="1"/>
      <c r="J7" s="1"/>
      <c r="K7" s="1"/>
      <c r="L7" s="1"/>
      <c r="M7" s="1"/>
    </row>
    <row r="8" spans="1:16" ht="17.399999999999999" customHeight="1" x14ac:dyDescent="0.3">
      <c r="A8" s="11"/>
      <c r="B8" s="12"/>
      <c r="C8" s="44"/>
      <c r="D8" s="44"/>
      <c r="E8" s="44"/>
      <c r="F8" s="45"/>
      <c r="G8" s="1"/>
      <c r="H8" s="1"/>
      <c r="I8" s="1"/>
      <c r="J8" s="1"/>
      <c r="K8" s="1"/>
      <c r="L8" s="1"/>
      <c r="M8" s="1"/>
    </row>
    <row r="9" spans="1:16" ht="17.399999999999999" customHeight="1" x14ac:dyDescent="0.3">
      <c r="A9" s="11"/>
      <c r="B9" s="12"/>
      <c r="C9" s="44"/>
      <c r="D9" s="44"/>
      <c r="E9" s="44"/>
      <c r="F9" s="45"/>
      <c r="G9" s="1"/>
      <c r="H9" s="1"/>
      <c r="I9" s="1"/>
      <c r="J9" s="1"/>
      <c r="K9" s="1"/>
      <c r="L9" s="1"/>
      <c r="M9" s="1"/>
    </row>
    <row r="10" spans="1:16" ht="17.399999999999999" customHeight="1" x14ac:dyDescent="0.3">
      <c r="A10" s="11"/>
      <c r="B10" s="12"/>
      <c r="C10" s="44"/>
      <c r="D10" s="44"/>
      <c r="E10" s="44"/>
      <c r="F10" s="45"/>
      <c r="G10" s="1"/>
      <c r="H10" s="1"/>
      <c r="I10" s="1"/>
      <c r="J10" s="1"/>
      <c r="K10" s="1"/>
      <c r="L10" s="1"/>
      <c r="M10" s="1"/>
    </row>
    <row r="11" spans="1:16" ht="17.399999999999999" customHeight="1" x14ac:dyDescent="0.3">
      <c r="A11" s="11"/>
      <c r="B11" s="12"/>
      <c r="C11" s="44"/>
      <c r="D11" s="44"/>
      <c r="E11" s="44"/>
      <c r="F11" s="45"/>
      <c r="G11" s="1"/>
      <c r="H11" s="1"/>
      <c r="I11" s="1"/>
      <c r="J11" s="1"/>
      <c r="K11" s="1"/>
      <c r="L11" s="1"/>
      <c r="M11" s="1"/>
    </row>
    <row r="12" spans="1:16" ht="17.399999999999999" customHeight="1" x14ac:dyDescent="0.3">
      <c r="A12" s="11"/>
      <c r="B12" s="12"/>
      <c r="C12" s="44"/>
      <c r="D12" s="44"/>
      <c r="E12" s="44"/>
      <c r="F12" s="45"/>
      <c r="G12" s="1"/>
      <c r="H12" s="1"/>
      <c r="I12" s="1"/>
      <c r="J12" s="1"/>
      <c r="K12" s="1"/>
      <c r="L12" s="1"/>
      <c r="M12" s="1"/>
    </row>
    <row r="13" spans="1:16" ht="17.399999999999999" customHeight="1" x14ac:dyDescent="0.3">
      <c r="A13" s="11"/>
      <c r="B13" s="12"/>
      <c r="C13" s="44"/>
      <c r="D13" s="44"/>
      <c r="E13" s="44"/>
      <c r="F13" s="45"/>
      <c r="G13" s="1"/>
      <c r="H13" s="1"/>
      <c r="I13" s="1"/>
      <c r="J13" s="1"/>
      <c r="K13" s="1"/>
      <c r="L13" s="1"/>
      <c r="M13" s="1"/>
    </row>
    <row r="14" spans="1:16" ht="17.399999999999999" customHeight="1" x14ac:dyDescent="0.3">
      <c r="A14" s="11"/>
      <c r="B14" s="12"/>
      <c r="C14" s="44"/>
      <c r="D14" s="44"/>
      <c r="E14" s="44"/>
      <c r="F14" s="45"/>
      <c r="G14" s="1"/>
      <c r="H14" s="1"/>
      <c r="I14" s="1"/>
      <c r="J14" s="1"/>
      <c r="K14" s="1"/>
      <c r="L14" s="1"/>
      <c r="M14" s="1"/>
    </row>
    <row r="15" spans="1:16" ht="17.399999999999999" customHeight="1" x14ac:dyDescent="0.3">
      <c r="A15" s="11"/>
      <c r="B15" s="12"/>
      <c r="C15" s="44"/>
      <c r="D15" s="44"/>
      <c r="E15" s="44"/>
      <c r="F15" s="45"/>
      <c r="G15" s="1"/>
      <c r="H15" s="1"/>
      <c r="I15" s="1"/>
      <c r="J15" s="1"/>
      <c r="K15" s="1"/>
      <c r="L15" s="1"/>
      <c r="M15" s="1"/>
    </row>
    <row r="16" spans="1:16" ht="17.399999999999999" customHeight="1" x14ac:dyDescent="0.3">
      <c r="B16" s="13" t="s">
        <v>0</v>
      </c>
      <c r="C16" s="46">
        <f t="shared" ref="C16:F16" si="0">SUM(C4:C15)</f>
        <v>0</v>
      </c>
      <c r="D16" s="46">
        <f t="shared" si="0"/>
        <v>0</v>
      </c>
      <c r="E16" s="46">
        <f t="shared" si="0"/>
        <v>0</v>
      </c>
      <c r="F16" s="46">
        <f t="shared" si="0"/>
        <v>0</v>
      </c>
      <c r="G16" s="1"/>
      <c r="H16" s="1"/>
      <c r="I16" s="1"/>
      <c r="J16" s="1"/>
      <c r="K16" s="1"/>
      <c r="L16" s="1"/>
      <c r="M16" s="1"/>
    </row>
    <row r="19" spans="1:10" ht="15.6" customHeight="1" x14ac:dyDescent="0.3">
      <c r="B19" s="35" t="s">
        <v>62</v>
      </c>
    </row>
    <row r="20" spans="1:10" ht="30" customHeight="1" x14ac:dyDescent="0.3">
      <c r="B20" s="20" t="s">
        <v>18</v>
      </c>
      <c r="C20" s="22" t="str">
        <f>C3</f>
        <v>Tržba hotovost</v>
      </c>
      <c r="D20" s="22" t="str">
        <f t="shared" ref="D20:F20" si="1">D3</f>
        <v>Tržba karty</v>
      </c>
      <c r="E20" s="22" t="str">
        <f t="shared" si="1"/>
        <v>Kupony celkem</v>
      </c>
      <c r="F20" s="6" t="str">
        <f t="shared" si="1"/>
        <v>Měsíční tržby</v>
      </c>
    </row>
    <row r="21" spans="1:10" ht="15.6" customHeight="1" x14ac:dyDescent="0.3">
      <c r="B21" s="23" t="s">
        <v>11</v>
      </c>
      <c r="C21" s="47">
        <f>'M1'!P20</f>
        <v>0</v>
      </c>
      <c r="D21" s="47">
        <f>'M1'!Q20</f>
        <v>0</v>
      </c>
      <c r="E21" s="47">
        <f>'M1'!R20</f>
        <v>0</v>
      </c>
      <c r="F21" s="48">
        <f>C21+D21+E21</f>
        <v>0</v>
      </c>
    </row>
    <row r="22" spans="1:10" ht="15.6" customHeight="1" x14ac:dyDescent="0.3">
      <c r="B22" s="23" t="s">
        <v>12</v>
      </c>
      <c r="C22" s="47">
        <f>'M1'!P21</f>
        <v>0</v>
      </c>
      <c r="D22" s="47">
        <f>'M1'!Q21</f>
        <v>0</v>
      </c>
      <c r="E22" s="47">
        <f>'M1'!R21</f>
        <v>0</v>
      </c>
      <c r="F22" s="48">
        <f t="shared" ref="F22:F27" si="2">C22+D22+E22</f>
        <v>0</v>
      </c>
    </row>
    <row r="23" spans="1:10" ht="15.6" customHeight="1" x14ac:dyDescent="0.3">
      <c r="B23" s="23" t="s">
        <v>13</v>
      </c>
      <c r="C23" s="47">
        <f>'M1'!P22</f>
        <v>0</v>
      </c>
      <c r="D23" s="47">
        <f>'M1'!Q22</f>
        <v>0</v>
      </c>
      <c r="E23" s="47">
        <f>'M1'!R22</f>
        <v>0</v>
      </c>
      <c r="F23" s="48">
        <f t="shared" si="2"/>
        <v>0</v>
      </c>
    </row>
    <row r="24" spans="1:10" ht="15.6" customHeight="1" x14ac:dyDescent="0.3">
      <c r="B24" s="23" t="s">
        <v>14</v>
      </c>
      <c r="C24" s="47">
        <f>'M1'!P23</f>
        <v>0</v>
      </c>
      <c r="D24" s="47">
        <f>'M1'!Q23</f>
        <v>0</v>
      </c>
      <c r="E24" s="47">
        <f>'M1'!R23</f>
        <v>0</v>
      </c>
      <c r="F24" s="48">
        <f t="shared" si="2"/>
        <v>0</v>
      </c>
    </row>
    <row r="25" spans="1:10" ht="15.6" customHeight="1" x14ac:dyDescent="0.3">
      <c r="B25" s="23" t="s">
        <v>15</v>
      </c>
      <c r="C25" s="47">
        <f>'M1'!P24</f>
        <v>0</v>
      </c>
      <c r="D25" s="47">
        <f>'M1'!Q24</f>
        <v>0</v>
      </c>
      <c r="E25" s="47">
        <f>'M1'!R24</f>
        <v>0</v>
      </c>
      <c r="F25" s="48">
        <f t="shared" si="2"/>
        <v>0</v>
      </c>
    </row>
    <row r="26" spans="1:10" ht="15.6" customHeight="1" x14ac:dyDescent="0.3">
      <c r="B26" s="23" t="s">
        <v>16</v>
      </c>
      <c r="C26" s="47">
        <f>'M1'!P25</f>
        <v>0</v>
      </c>
      <c r="D26" s="47">
        <f>'M1'!Q25</f>
        <v>0</v>
      </c>
      <c r="E26" s="47">
        <f>'M1'!R25</f>
        <v>0</v>
      </c>
      <c r="F26" s="48">
        <f t="shared" si="2"/>
        <v>0</v>
      </c>
    </row>
    <row r="27" spans="1:10" ht="15.6" customHeight="1" x14ac:dyDescent="0.3">
      <c r="B27" s="23" t="s">
        <v>17</v>
      </c>
      <c r="C27" s="47">
        <f>'M1'!P26</f>
        <v>0</v>
      </c>
      <c r="D27" s="47">
        <f>'M1'!Q26</f>
        <v>0</v>
      </c>
      <c r="E27" s="47">
        <f>'M1'!R26</f>
        <v>0</v>
      </c>
      <c r="F27" s="48">
        <f t="shared" si="2"/>
        <v>0</v>
      </c>
    </row>
    <row r="28" spans="1:10" ht="15.6" customHeight="1" x14ac:dyDescent="0.3">
      <c r="B28" s="24" t="s">
        <v>0</v>
      </c>
      <c r="C28" s="49">
        <f>SUM(C21:C27)</f>
        <v>0</v>
      </c>
      <c r="D28" s="49">
        <f t="shared" ref="D28:F28" si="3">SUM(D21:D27)</f>
        <v>0</v>
      </c>
      <c r="E28" s="49">
        <f t="shared" si="3"/>
        <v>0</v>
      </c>
      <c r="F28" s="49">
        <f t="shared" si="3"/>
        <v>0</v>
      </c>
    </row>
    <row r="29" spans="1:10" ht="15.6" customHeight="1" x14ac:dyDescent="0.3">
      <c r="B29" s="9"/>
      <c r="C29" s="9"/>
      <c r="D29" s="9"/>
      <c r="E29" s="9"/>
      <c r="F29" s="9"/>
      <c r="G29" s="9"/>
    </row>
    <row r="30" spans="1:10" ht="15.6" customHeight="1" x14ac:dyDescent="0.3">
      <c r="B30" s="9"/>
      <c r="C30" s="9"/>
      <c r="D30" s="9"/>
      <c r="E30" s="9"/>
      <c r="F30" s="9"/>
      <c r="G30" s="9"/>
    </row>
    <row r="31" spans="1:10" ht="15.6" customHeight="1" x14ac:dyDescent="0.3">
      <c r="B31" s="35" t="s">
        <v>61</v>
      </c>
    </row>
    <row r="32" spans="1:10" ht="30" customHeight="1" x14ac:dyDescent="0.3">
      <c r="A32" s="10"/>
      <c r="B32" s="32" t="s">
        <v>9</v>
      </c>
      <c r="C32" s="37" t="str">
        <f>Přehled!Z4</f>
        <v>Výdaje zboží 1</v>
      </c>
      <c r="D32" s="37" t="str">
        <f>Přehled!AF4</f>
        <v>Výdaje zboží 2</v>
      </c>
      <c r="E32" s="37" t="str">
        <f>Přehled!AL4</f>
        <v>Výdaje služby</v>
      </c>
      <c r="F32" s="37"/>
      <c r="G32" s="37"/>
      <c r="H32" s="37"/>
      <c r="I32" s="37"/>
      <c r="J32" s="6" t="s">
        <v>2</v>
      </c>
    </row>
    <row r="33" spans="1:10" ht="15.6" customHeight="1" x14ac:dyDescent="0.3">
      <c r="A33" s="11">
        <f>'M1'!$D$3</f>
        <v>0</v>
      </c>
      <c r="B33" s="12" t="s">
        <v>63</v>
      </c>
      <c r="C33" s="44">
        <f>'M1'!Z$15</f>
        <v>0</v>
      </c>
      <c r="D33" s="44">
        <f>'M1'!AF$15</f>
        <v>0</v>
      </c>
      <c r="E33" s="44">
        <f>'M1'!AL$15</f>
        <v>0</v>
      </c>
      <c r="F33" s="44"/>
      <c r="G33" s="44"/>
      <c r="H33" s="44"/>
      <c r="I33" s="44"/>
      <c r="J33" s="45">
        <f>'M1'!AR$15</f>
        <v>0</v>
      </c>
    </row>
    <row r="34" spans="1:10" ht="15.6" customHeight="1" x14ac:dyDescent="0.3">
      <c r="A34" s="11"/>
      <c r="B34" s="12"/>
      <c r="C34" s="44"/>
      <c r="D34" s="44"/>
      <c r="E34" s="44"/>
      <c r="F34" s="44"/>
      <c r="G34" s="44"/>
      <c r="H34" s="44"/>
      <c r="I34" s="44"/>
      <c r="J34" s="45"/>
    </row>
    <row r="35" spans="1:10" ht="15.6" customHeight="1" x14ac:dyDescent="0.3">
      <c r="A35" s="11"/>
      <c r="B35" s="12"/>
      <c r="C35" s="44"/>
      <c r="D35" s="44"/>
      <c r="E35" s="44"/>
      <c r="F35" s="44"/>
      <c r="G35" s="44"/>
      <c r="H35" s="44"/>
      <c r="I35" s="44"/>
      <c r="J35" s="45"/>
    </row>
    <row r="36" spans="1:10" ht="15.6" customHeight="1" x14ac:dyDescent="0.3">
      <c r="A36" s="11"/>
      <c r="B36" s="12"/>
      <c r="C36" s="44"/>
      <c r="D36" s="44"/>
      <c r="E36" s="44"/>
      <c r="F36" s="44"/>
      <c r="G36" s="44"/>
      <c r="H36" s="44"/>
      <c r="I36" s="44"/>
      <c r="J36" s="45"/>
    </row>
    <row r="37" spans="1:10" ht="15.6" customHeight="1" x14ac:dyDescent="0.3">
      <c r="A37" s="11"/>
      <c r="B37" s="12"/>
      <c r="C37" s="44"/>
      <c r="D37" s="44"/>
      <c r="E37" s="44"/>
      <c r="F37" s="44"/>
      <c r="G37" s="44"/>
      <c r="H37" s="44"/>
      <c r="I37" s="44"/>
      <c r="J37" s="45"/>
    </row>
    <row r="38" spans="1:10" ht="15.6" customHeight="1" x14ac:dyDescent="0.3">
      <c r="A38" s="11"/>
      <c r="B38" s="12"/>
      <c r="C38" s="44"/>
      <c r="D38" s="44"/>
      <c r="E38" s="44"/>
      <c r="F38" s="44"/>
      <c r="G38" s="44"/>
      <c r="H38" s="44"/>
      <c r="I38" s="44"/>
      <c r="J38" s="45"/>
    </row>
    <row r="39" spans="1:10" ht="15.6" customHeight="1" x14ac:dyDescent="0.3">
      <c r="A39" s="11"/>
      <c r="B39" s="12"/>
      <c r="C39" s="44"/>
      <c r="D39" s="44"/>
      <c r="E39" s="44"/>
      <c r="F39" s="44"/>
      <c r="G39" s="44"/>
      <c r="H39" s="44"/>
      <c r="I39" s="44"/>
      <c r="J39" s="45"/>
    </row>
    <row r="40" spans="1:10" ht="15.6" customHeight="1" x14ac:dyDescent="0.3">
      <c r="A40" s="11"/>
      <c r="B40" s="12"/>
      <c r="C40" s="44"/>
      <c r="D40" s="44"/>
      <c r="E40" s="44"/>
      <c r="F40" s="44"/>
      <c r="G40" s="44"/>
      <c r="H40" s="44"/>
      <c r="I40" s="44"/>
      <c r="J40" s="45"/>
    </row>
    <row r="41" spans="1:10" ht="15.6" customHeight="1" x14ac:dyDescent="0.3">
      <c r="A41" s="11"/>
      <c r="B41" s="12"/>
      <c r="C41" s="44"/>
      <c r="D41" s="44"/>
      <c r="E41" s="44"/>
      <c r="F41" s="44"/>
      <c r="G41" s="44"/>
      <c r="H41" s="44"/>
      <c r="I41" s="44"/>
      <c r="J41" s="45"/>
    </row>
    <row r="42" spans="1:10" ht="15.6" customHeight="1" x14ac:dyDescent="0.3">
      <c r="A42" s="11"/>
      <c r="B42" s="12"/>
      <c r="C42" s="44"/>
      <c r="D42" s="44"/>
      <c r="E42" s="44"/>
      <c r="F42" s="44"/>
      <c r="G42" s="44"/>
      <c r="H42" s="44"/>
      <c r="I42" s="44"/>
      <c r="J42" s="45"/>
    </row>
    <row r="43" spans="1:10" ht="15.6" customHeight="1" x14ac:dyDescent="0.3">
      <c r="A43" s="11"/>
      <c r="B43" s="12"/>
      <c r="C43" s="44"/>
      <c r="D43" s="44"/>
      <c r="E43" s="44"/>
      <c r="F43" s="44"/>
      <c r="G43" s="44"/>
      <c r="H43" s="44"/>
      <c r="I43" s="44"/>
      <c r="J43" s="45"/>
    </row>
    <row r="44" spans="1:10" ht="15.6" customHeight="1" x14ac:dyDescent="0.3">
      <c r="A44" s="11"/>
      <c r="B44" s="12"/>
      <c r="C44" s="44"/>
      <c r="D44" s="44"/>
      <c r="E44" s="44"/>
      <c r="F44" s="44"/>
      <c r="G44" s="44"/>
      <c r="H44" s="44"/>
      <c r="I44" s="44"/>
      <c r="J44" s="45"/>
    </row>
    <row r="45" spans="1:10" ht="15.6" customHeight="1" x14ac:dyDescent="0.3">
      <c r="B45" s="13" t="s">
        <v>0</v>
      </c>
      <c r="C45" s="46">
        <f t="shared" ref="C45:J45" si="4">SUM(C33:C44)</f>
        <v>0</v>
      </c>
      <c r="D45" s="46">
        <f t="shared" si="4"/>
        <v>0</v>
      </c>
      <c r="E45" s="46">
        <f t="shared" si="4"/>
        <v>0</v>
      </c>
      <c r="F45" s="46">
        <f t="shared" si="4"/>
        <v>0</v>
      </c>
      <c r="G45" s="46">
        <f t="shared" si="4"/>
        <v>0</v>
      </c>
      <c r="H45" s="46">
        <f t="shared" si="4"/>
        <v>0</v>
      </c>
      <c r="I45" s="46">
        <f t="shared" si="4"/>
        <v>0</v>
      </c>
      <c r="J45" s="46">
        <f t="shared" si="4"/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31E0-9644-4FFF-8346-6958B166F4B4}">
  <dimension ref="A2:AU30"/>
  <sheetViews>
    <sheetView showGridLines="0" workbookViewId="0">
      <pane ySplit="4" topLeftCell="A5" activePane="bottomLeft" state="frozen"/>
      <selection pane="bottomLeft" activeCell="E4" sqref="E4"/>
    </sheetView>
  </sheetViews>
  <sheetFormatPr defaultRowHeight="12" outlineLevelCol="1" x14ac:dyDescent="0.3"/>
  <cols>
    <col min="1" max="1" width="4.21875" style="15" customWidth="1"/>
    <col min="2" max="2" width="10" style="16" customWidth="1"/>
    <col min="3" max="5" width="9.88671875" style="17" customWidth="1" outlineLevel="1"/>
    <col min="6" max="6" width="9.88671875" style="17" customWidth="1"/>
    <col min="7" max="9" width="9.88671875" style="17" hidden="1" customWidth="1" outlineLevel="1"/>
    <col min="10" max="10" width="9.88671875" style="17" customWidth="1" collapsed="1"/>
    <col min="11" max="13" width="9.88671875" style="17" hidden="1" customWidth="1" outlineLevel="1"/>
    <col min="14" max="14" width="9.88671875" style="17" customWidth="1" collapsed="1"/>
    <col min="15" max="15" width="9.88671875" style="17" customWidth="1"/>
    <col min="16" max="18" width="9.88671875" style="17" hidden="1" customWidth="1" outlineLevel="1"/>
    <col min="19" max="19" width="9.88671875" style="17" customWidth="1" collapsed="1"/>
    <col min="20" max="20" width="9.88671875" style="17" customWidth="1"/>
    <col min="21" max="25" width="9.88671875" style="17" customWidth="1" outlineLevel="1"/>
    <col min="26" max="26" width="9.88671875" style="17" customWidth="1"/>
    <col min="27" max="31" width="9.88671875" style="17" hidden="1" customWidth="1" outlineLevel="1"/>
    <col min="32" max="32" width="9.88671875" style="17" customWidth="1" collapsed="1"/>
    <col min="33" max="37" width="9.88671875" style="17" hidden="1" customWidth="1" outlineLevel="1"/>
    <col min="38" max="38" width="9.88671875" style="17" customWidth="1" collapsed="1"/>
    <col min="39" max="43" width="9.88671875" style="17" hidden="1" customWidth="1" outlineLevel="1"/>
    <col min="44" max="44" width="9.88671875" style="15" customWidth="1" collapsed="1"/>
    <col min="45" max="46" width="10.6640625" style="15" customWidth="1"/>
    <col min="47" max="47" width="30.21875" style="15" customWidth="1"/>
    <col min="48" max="16384" width="8.88671875" style="15"/>
  </cols>
  <sheetData>
    <row r="2" spans="1:47" ht="18" customHeight="1" x14ac:dyDescent="0.3">
      <c r="C2" s="16"/>
      <c r="D2" s="16"/>
      <c r="E2" s="16"/>
      <c r="F2" s="16"/>
      <c r="G2" s="16"/>
      <c r="H2" s="16"/>
      <c r="I2" s="16"/>
      <c r="J2" s="58" t="s">
        <v>64</v>
      </c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</row>
    <row r="3" spans="1:47" ht="19.2" customHeight="1" x14ac:dyDescent="0.3">
      <c r="B3" s="56" t="s">
        <v>85</v>
      </c>
      <c r="C3" s="57">
        <v>2024</v>
      </c>
      <c r="D3" s="16"/>
      <c r="E3" s="19">
        <f>DATE(2024,1,1)</f>
        <v>45292</v>
      </c>
      <c r="F3" s="16"/>
      <c r="G3" s="18"/>
      <c r="H3" s="18"/>
      <c r="I3" s="18"/>
      <c r="J3" s="18"/>
      <c r="K3" s="19"/>
      <c r="L3" s="16"/>
      <c r="M3" s="16"/>
      <c r="N3" s="16"/>
      <c r="O3" s="16" t="s">
        <v>22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47" s="16" customFormat="1" ht="30" customHeight="1" x14ac:dyDescent="0.3">
      <c r="B4" s="30" t="s">
        <v>8</v>
      </c>
      <c r="C4" s="25" t="str">
        <f>Přehled!C$4</f>
        <v>Tržba hotovost 1</v>
      </c>
      <c r="D4" s="25" t="str">
        <f>Přehled!D$4</f>
        <v>Tržba hotovost 2</v>
      </c>
      <c r="E4" s="25" t="str">
        <f>Přehled!E$4</f>
        <v>Tržba hotovost 3</v>
      </c>
      <c r="F4" s="25" t="str">
        <f>Přehled!F$4</f>
        <v>Tržba hotovost</v>
      </c>
      <c r="G4" s="25" t="str">
        <f>Přehled!G$4</f>
        <v>Tržba karty 1</v>
      </c>
      <c r="H4" s="25" t="str">
        <f>Přehled!H$4</f>
        <v>Tržba karty 2</v>
      </c>
      <c r="I4" s="25" t="str">
        <f>Přehled!I$4</f>
        <v>Tržba karty 3</v>
      </c>
      <c r="J4" s="25" t="str">
        <f>Přehled!J$4</f>
        <v>Tržba karty</v>
      </c>
      <c r="K4" s="25" t="str">
        <f>Přehled!K$4</f>
        <v>Stravenky</v>
      </c>
      <c r="L4" s="25" t="str">
        <f>Přehled!L$4</f>
        <v>Dárkovky</v>
      </c>
      <c r="M4" s="25" t="str">
        <f>Přehled!M$4</f>
        <v>Kupony</v>
      </c>
      <c r="N4" s="25" t="str">
        <f>Přehled!N$4</f>
        <v>Kupony celkem</v>
      </c>
      <c r="O4" s="26" t="s">
        <v>59</v>
      </c>
      <c r="P4" s="25" t="str">
        <f>Přehled!P$4</f>
        <v>Dotace hotovost 1</v>
      </c>
      <c r="Q4" s="25" t="str">
        <f>Přehled!Q$4</f>
        <v>Dotace hotovost 2</v>
      </c>
      <c r="R4" s="25" t="str">
        <f>Přehled!R$4</f>
        <v>Dotace hotovost 3</v>
      </c>
      <c r="S4" s="25" t="str">
        <f>Přehled!S$4</f>
        <v>Dotace hotovost</v>
      </c>
      <c r="T4" s="26" t="str">
        <f>Přehled!T$4</f>
        <v>Příjmy hotovost</v>
      </c>
      <c r="U4" s="33" t="str">
        <f>Přehled!U$4</f>
        <v>Dodavatel 1</v>
      </c>
      <c r="V4" s="33" t="str">
        <f>Přehled!V$4</f>
        <v>Dodavatel 2</v>
      </c>
      <c r="W4" s="33" t="str">
        <f>Přehled!W$4</f>
        <v>Dodavatel 3</v>
      </c>
      <c r="X4" s="33" t="str">
        <f>Přehled!X$4</f>
        <v>Dodavatel 4</v>
      </c>
      <c r="Y4" s="33" t="str">
        <f>Přehled!Y$4</f>
        <v>Dodavatel 5</v>
      </c>
      <c r="Z4" s="33" t="str">
        <f>Přehled!Z$4</f>
        <v>Výdaje zboží 1</v>
      </c>
      <c r="AA4" s="33" t="str">
        <f>Přehled!AA$4</f>
        <v>Dodavatel 6</v>
      </c>
      <c r="AB4" s="33" t="str">
        <f>Přehled!AB$4</f>
        <v>Dodavatel 7</v>
      </c>
      <c r="AC4" s="33" t="str">
        <f>Přehled!AC$4</f>
        <v>Dodavatel 8</v>
      </c>
      <c r="AD4" s="33" t="str">
        <f>Přehled!AD$4</f>
        <v>Dodavatel 9</v>
      </c>
      <c r="AE4" s="33" t="str">
        <f>Přehled!AE$4</f>
        <v>Dodavatel 10</v>
      </c>
      <c r="AF4" s="33" t="str">
        <f>Přehled!AF$4</f>
        <v>Výdaje zboží 2</v>
      </c>
      <c r="AG4" s="33" t="str">
        <f>Přehled!AG$4</f>
        <v>Služby 1</v>
      </c>
      <c r="AH4" s="33" t="str">
        <f>Přehled!AH$4</f>
        <v>Služby 2</v>
      </c>
      <c r="AI4" s="33" t="str">
        <f>Přehled!AI$4</f>
        <v>Služby 3</v>
      </c>
      <c r="AJ4" s="33" t="str">
        <f>Přehled!AJ$4</f>
        <v>Služby 4</v>
      </c>
      <c r="AK4" s="33" t="str">
        <f>Přehled!AK$4</f>
        <v>Služby 5</v>
      </c>
      <c r="AL4" s="33" t="str">
        <f>Přehled!AL$4</f>
        <v>Výdaje služby</v>
      </c>
      <c r="AM4" s="33" t="str">
        <f>Přehled!AM$4</f>
        <v>Materiál 1</v>
      </c>
      <c r="AN4" s="33" t="str">
        <f>Přehled!AN$4</f>
        <v>Materiál 2</v>
      </c>
      <c r="AO4" s="33" t="str">
        <f>Přehled!AO$4</f>
        <v>Materiál 3</v>
      </c>
      <c r="AP4" s="33" t="str">
        <f>Přehled!AP$4</f>
        <v>Materiál 4</v>
      </c>
      <c r="AQ4" s="33" t="str">
        <f>Přehled!AQ$4</f>
        <v>Materiál 5</v>
      </c>
      <c r="AR4" s="27" t="str">
        <f>Přehled!AR$4</f>
        <v>Výdaje hotovost</v>
      </c>
      <c r="AS4" s="26" t="s">
        <v>6</v>
      </c>
      <c r="AT4" s="26" t="s">
        <v>7</v>
      </c>
      <c r="AU4" s="28" t="s">
        <v>19</v>
      </c>
    </row>
    <row r="5" spans="1:47" ht="15.6" customHeight="1" x14ac:dyDescent="0.3">
      <c r="A5" s="21">
        <f>WEEKDAY(B5,2)</f>
        <v>1</v>
      </c>
      <c r="B5" s="31">
        <f>E3</f>
        <v>45292</v>
      </c>
      <c r="C5" s="50"/>
      <c r="D5" s="50"/>
      <c r="E5" s="50"/>
      <c r="F5" s="51">
        <f>C5+D5+E5</f>
        <v>0</v>
      </c>
      <c r="G5" s="50"/>
      <c r="H5" s="50"/>
      <c r="I5" s="50"/>
      <c r="J5" s="51">
        <f>G5+H5+I5</f>
        <v>0</v>
      </c>
      <c r="K5" s="50"/>
      <c r="L5" s="50"/>
      <c r="M5" s="50"/>
      <c r="N5" s="51">
        <f>K5+L5+M5</f>
        <v>0</v>
      </c>
      <c r="O5" s="52">
        <f>F5+J5+N5</f>
        <v>0</v>
      </c>
      <c r="P5" s="50"/>
      <c r="Q5" s="50"/>
      <c r="R5" s="50"/>
      <c r="S5" s="51">
        <f>P5+Q5+R5</f>
        <v>0</v>
      </c>
      <c r="T5" s="52">
        <f>F5+S5</f>
        <v>0</v>
      </c>
      <c r="U5" s="50"/>
      <c r="V5" s="50"/>
      <c r="W5" s="50"/>
      <c r="X5" s="50"/>
      <c r="Y5" s="50"/>
      <c r="Z5" s="53">
        <f>U5+V5+W5+X5+Y5</f>
        <v>0</v>
      </c>
      <c r="AA5" s="50"/>
      <c r="AB5" s="50"/>
      <c r="AC5" s="50"/>
      <c r="AD5" s="50"/>
      <c r="AE5" s="50"/>
      <c r="AF5" s="53">
        <f>AA5+AB5+AC5+AD5+AE5</f>
        <v>0</v>
      </c>
      <c r="AG5" s="50"/>
      <c r="AH5" s="50"/>
      <c r="AI5" s="50"/>
      <c r="AJ5" s="50"/>
      <c r="AK5" s="50"/>
      <c r="AL5" s="53">
        <f>AG5+AH5+AI5+AJ5+AK5</f>
        <v>0</v>
      </c>
      <c r="AM5" s="50"/>
      <c r="AN5" s="50"/>
      <c r="AO5" s="50"/>
      <c r="AP5" s="50"/>
      <c r="AQ5" s="50"/>
      <c r="AR5" s="54">
        <f>AL5+AF5+Z5</f>
        <v>0</v>
      </c>
      <c r="AS5" s="51">
        <f t="shared" ref="AS5:AS14" si="0">T5-AR5</f>
        <v>0</v>
      </c>
      <c r="AT5" s="52">
        <f>AT3+AS5</f>
        <v>0</v>
      </c>
      <c r="AU5" s="38"/>
    </row>
    <row r="6" spans="1:47" ht="15.6" customHeight="1" x14ac:dyDescent="0.3">
      <c r="A6" s="21">
        <f t="shared" ref="A6:A14" si="1">WEEKDAY(B6,2)</f>
        <v>2</v>
      </c>
      <c r="B6" s="31">
        <f>B5+1</f>
        <v>45293</v>
      </c>
      <c r="C6" s="50"/>
      <c r="D6" s="50"/>
      <c r="E6" s="50"/>
      <c r="F6" s="51">
        <f t="shared" ref="F6:F14" si="2">C6+D6+E6</f>
        <v>0</v>
      </c>
      <c r="G6" s="50"/>
      <c r="H6" s="50"/>
      <c r="I6" s="50"/>
      <c r="J6" s="51">
        <f t="shared" ref="J6:J14" si="3">G6+H6+I6</f>
        <v>0</v>
      </c>
      <c r="K6" s="50"/>
      <c r="L6" s="50"/>
      <c r="M6" s="50"/>
      <c r="N6" s="51">
        <f t="shared" ref="N6:N14" si="4">K6+L6+M6</f>
        <v>0</v>
      </c>
      <c r="O6" s="52">
        <f t="shared" ref="O6:O14" si="5">F6+J6+N6</f>
        <v>0</v>
      </c>
      <c r="P6" s="50"/>
      <c r="Q6" s="50"/>
      <c r="R6" s="50"/>
      <c r="S6" s="51">
        <f t="shared" ref="S6:S14" si="6">P6+Q6+R6</f>
        <v>0</v>
      </c>
      <c r="T6" s="52">
        <f t="shared" ref="T6:T14" si="7">F6+S6</f>
        <v>0</v>
      </c>
      <c r="U6" s="50"/>
      <c r="V6" s="50"/>
      <c r="W6" s="50"/>
      <c r="X6" s="50"/>
      <c r="Y6" s="50"/>
      <c r="Z6" s="53">
        <f t="shared" ref="Z6:Z14" si="8">U6+V6+W6+X6+Y6</f>
        <v>0</v>
      </c>
      <c r="AA6" s="50"/>
      <c r="AB6" s="50"/>
      <c r="AC6" s="50"/>
      <c r="AD6" s="50"/>
      <c r="AE6" s="50"/>
      <c r="AF6" s="53">
        <f t="shared" ref="AF6:AF14" si="9">AA6+AB6+AC6+AD6+AE6</f>
        <v>0</v>
      </c>
      <c r="AG6" s="50"/>
      <c r="AH6" s="50"/>
      <c r="AI6" s="50"/>
      <c r="AJ6" s="50"/>
      <c r="AK6" s="50"/>
      <c r="AL6" s="53">
        <f t="shared" ref="AL6:AL14" si="10">AG6+AH6+AI6+AJ6+AK6</f>
        <v>0</v>
      </c>
      <c r="AM6" s="50"/>
      <c r="AN6" s="50"/>
      <c r="AO6" s="50"/>
      <c r="AP6" s="50"/>
      <c r="AQ6" s="50"/>
      <c r="AR6" s="54">
        <f t="shared" ref="AR6:AR14" si="11">AL6+AF6+Z6</f>
        <v>0</v>
      </c>
      <c r="AS6" s="51">
        <f t="shared" si="0"/>
        <v>0</v>
      </c>
      <c r="AT6" s="52">
        <f>AT5+AS6</f>
        <v>0</v>
      </c>
      <c r="AU6" s="38"/>
    </row>
    <row r="7" spans="1:47" ht="15.6" customHeight="1" x14ac:dyDescent="0.3">
      <c r="A7" s="21">
        <f t="shared" si="1"/>
        <v>3</v>
      </c>
      <c r="B7" s="31">
        <f t="shared" ref="B7:B14" si="12">B6+1</f>
        <v>45294</v>
      </c>
      <c r="C7" s="50"/>
      <c r="D7" s="50"/>
      <c r="E7" s="50"/>
      <c r="F7" s="51">
        <f t="shared" si="2"/>
        <v>0</v>
      </c>
      <c r="G7" s="50"/>
      <c r="H7" s="50"/>
      <c r="I7" s="50"/>
      <c r="J7" s="51">
        <f t="shared" si="3"/>
        <v>0</v>
      </c>
      <c r="K7" s="50"/>
      <c r="L7" s="50"/>
      <c r="M7" s="50"/>
      <c r="N7" s="51">
        <f t="shared" si="4"/>
        <v>0</v>
      </c>
      <c r="O7" s="52">
        <f t="shared" si="5"/>
        <v>0</v>
      </c>
      <c r="P7" s="50"/>
      <c r="Q7" s="50"/>
      <c r="R7" s="50"/>
      <c r="S7" s="51">
        <f t="shared" si="6"/>
        <v>0</v>
      </c>
      <c r="T7" s="52">
        <f t="shared" si="7"/>
        <v>0</v>
      </c>
      <c r="U7" s="50"/>
      <c r="V7" s="50"/>
      <c r="W7" s="50"/>
      <c r="X7" s="50"/>
      <c r="Y7" s="50"/>
      <c r="Z7" s="53">
        <f t="shared" si="8"/>
        <v>0</v>
      </c>
      <c r="AA7" s="50"/>
      <c r="AB7" s="50"/>
      <c r="AC7" s="50"/>
      <c r="AD7" s="50"/>
      <c r="AE7" s="50"/>
      <c r="AF7" s="53">
        <f t="shared" si="9"/>
        <v>0</v>
      </c>
      <c r="AG7" s="50"/>
      <c r="AH7" s="50"/>
      <c r="AI7" s="50"/>
      <c r="AJ7" s="50"/>
      <c r="AK7" s="50"/>
      <c r="AL7" s="53">
        <f t="shared" si="10"/>
        <v>0</v>
      </c>
      <c r="AM7" s="50"/>
      <c r="AN7" s="50"/>
      <c r="AO7" s="50"/>
      <c r="AP7" s="50"/>
      <c r="AQ7" s="50"/>
      <c r="AR7" s="54">
        <f t="shared" si="11"/>
        <v>0</v>
      </c>
      <c r="AS7" s="51">
        <f t="shared" si="0"/>
        <v>0</v>
      </c>
      <c r="AT7" s="52">
        <f t="shared" ref="AT7:AT14" si="13">AT6+AS7</f>
        <v>0</v>
      </c>
      <c r="AU7" s="38"/>
    </row>
    <row r="8" spans="1:47" ht="15.6" customHeight="1" x14ac:dyDescent="0.3">
      <c r="A8" s="21">
        <f t="shared" si="1"/>
        <v>4</v>
      </c>
      <c r="B8" s="31">
        <f t="shared" si="12"/>
        <v>45295</v>
      </c>
      <c r="C8" s="50"/>
      <c r="D8" s="50"/>
      <c r="E8" s="50"/>
      <c r="F8" s="51">
        <f t="shared" si="2"/>
        <v>0</v>
      </c>
      <c r="G8" s="50"/>
      <c r="H8" s="50"/>
      <c r="I8" s="50"/>
      <c r="J8" s="51">
        <f t="shared" si="3"/>
        <v>0</v>
      </c>
      <c r="K8" s="50"/>
      <c r="L8" s="50"/>
      <c r="M8" s="50"/>
      <c r="N8" s="51">
        <f t="shared" si="4"/>
        <v>0</v>
      </c>
      <c r="O8" s="52">
        <f t="shared" si="5"/>
        <v>0</v>
      </c>
      <c r="P8" s="50"/>
      <c r="Q8" s="50"/>
      <c r="R8" s="50"/>
      <c r="S8" s="51">
        <f t="shared" si="6"/>
        <v>0</v>
      </c>
      <c r="T8" s="52">
        <f t="shared" si="7"/>
        <v>0</v>
      </c>
      <c r="U8" s="50"/>
      <c r="V8" s="50"/>
      <c r="W8" s="50"/>
      <c r="X8" s="50"/>
      <c r="Y8" s="50"/>
      <c r="Z8" s="53">
        <f t="shared" si="8"/>
        <v>0</v>
      </c>
      <c r="AA8" s="50"/>
      <c r="AB8" s="50"/>
      <c r="AC8" s="50"/>
      <c r="AD8" s="50"/>
      <c r="AE8" s="50"/>
      <c r="AF8" s="53">
        <f t="shared" si="9"/>
        <v>0</v>
      </c>
      <c r="AG8" s="50"/>
      <c r="AH8" s="50"/>
      <c r="AI8" s="50"/>
      <c r="AJ8" s="50"/>
      <c r="AK8" s="50"/>
      <c r="AL8" s="53">
        <f t="shared" si="10"/>
        <v>0</v>
      </c>
      <c r="AM8" s="50"/>
      <c r="AN8" s="50"/>
      <c r="AO8" s="50"/>
      <c r="AP8" s="50"/>
      <c r="AQ8" s="50"/>
      <c r="AR8" s="54">
        <f t="shared" si="11"/>
        <v>0</v>
      </c>
      <c r="AS8" s="51">
        <f t="shared" si="0"/>
        <v>0</v>
      </c>
      <c r="AT8" s="52">
        <f t="shared" si="13"/>
        <v>0</v>
      </c>
      <c r="AU8" s="38"/>
    </row>
    <row r="9" spans="1:47" ht="15.6" customHeight="1" x14ac:dyDescent="0.3">
      <c r="A9" s="21">
        <f t="shared" si="1"/>
        <v>5</v>
      </c>
      <c r="B9" s="31">
        <f t="shared" si="12"/>
        <v>45296</v>
      </c>
      <c r="C9" s="50"/>
      <c r="D9" s="50"/>
      <c r="E9" s="50"/>
      <c r="F9" s="51">
        <f t="shared" si="2"/>
        <v>0</v>
      </c>
      <c r="G9" s="50"/>
      <c r="H9" s="50"/>
      <c r="I9" s="50"/>
      <c r="J9" s="51">
        <f t="shared" si="3"/>
        <v>0</v>
      </c>
      <c r="K9" s="50"/>
      <c r="L9" s="50"/>
      <c r="M9" s="50"/>
      <c r="N9" s="51">
        <f t="shared" si="4"/>
        <v>0</v>
      </c>
      <c r="O9" s="52">
        <f t="shared" si="5"/>
        <v>0</v>
      </c>
      <c r="P9" s="50"/>
      <c r="Q9" s="50"/>
      <c r="R9" s="50"/>
      <c r="S9" s="51">
        <f t="shared" si="6"/>
        <v>0</v>
      </c>
      <c r="T9" s="52">
        <f t="shared" si="7"/>
        <v>0</v>
      </c>
      <c r="U9" s="50"/>
      <c r="V9" s="50"/>
      <c r="W9" s="50"/>
      <c r="X9" s="50"/>
      <c r="Y9" s="50"/>
      <c r="Z9" s="53">
        <f t="shared" si="8"/>
        <v>0</v>
      </c>
      <c r="AA9" s="50"/>
      <c r="AB9" s="50"/>
      <c r="AC9" s="50"/>
      <c r="AD9" s="50"/>
      <c r="AE9" s="50"/>
      <c r="AF9" s="53">
        <f t="shared" si="9"/>
        <v>0</v>
      </c>
      <c r="AG9" s="50"/>
      <c r="AH9" s="50"/>
      <c r="AI9" s="50"/>
      <c r="AJ9" s="50"/>
      <c r="AK9" s="50"/>
      <c r="AL9" s="53">
        <f t="shared" si="10"/>
        <v>0</v>
      </c>
      <c r="AM9" s="50"/>
      <c r="AN9" s="50"/>
      <c r="AO9" s="50"/>
      <c r="AP9" s="50"/>
      <c r="AQ9" s="50"/>
      <c r="AR9" s="54">
        <f t="shared" si="11"/>
        <v>0</v>
      </c>
      <c r="AS9" s="51">
        <f t="shared" si="0"/>
        <v>0</v>
      </c>
      <c r="AT9" s="52">
        <f t="shared" si="13"/>
        <v>0</v>
      </c>
      <c r="AU9" s="38"/>
    </row>
    <row r="10" spans="1:47" ht="15.6" customHeight="1" x14ac:dyDescent="0.3">
      <c r="A10" s="21">
        <f t="shared" si="1"/>
        <v>6</v>
      </c>
      <c r="B10" s="31">
        <f t="shared" si="12"/>
        <v>45297</v>
      </c>
      <c r="C10" s="50"/>
      <c r="D10" s="50"/>
      <c r="E10" s="50"/>
      <c r="F10" s="51">
        <f t="shared" si="2"/>
        <v>0</v>
      </c>
      <c r="G10" s="50"/>
      <c r="H10" s="50"/>
      <c r="I10" s="50"/>
      <c r="J10" s="51">
        <f t="shared" si="3"/>
        <v>0</v>
      </c>
      <c r="K10" s="50"/>
      <c r="L10" s="50"/>
      <c r="M10" s="50"/>
      <c r="N10" s="51">
        <f t="shared" si="4"/>
        <v>0</v>
      </c>
      <c r="O10" s="52">
        <f t="shared" si="5"/>
        <v>0</v>
      </c>
      <c r="P10" s="50"/>
      <c r="Q10" s="50"/>
      <c r="R10" s="50"/>
      <c r="S10" s="51">
        <f t="shared" si="6"/>
        <v>0</v>
      </c>
      <c r="T10" s="52">
        <f t="shared" si="7"/>
        <v>0</v>
      </c>
      <c r="U10" s="50"/>
      <c r="V10" s="50"/>
      <c r="W10" s="50"/>
      <c r="X10" s="50"/>
      <c r="Y10" s="50"/>
      <c r="Z10" s="53">
        <f t="shared" si="8"/>
        <v>0</v>
      </c>
      <c r="AA10" s="50"/>
      <c r="AB10" s="50"/>
      <c r="AC10" s="50"/>
      <c r="AD10" s="50"/>
      <c r="AE10" s="50"/>
      <c r="AF10" s="53">
        <f t="shared" si="9"/>
        <v>0</v>
      </c>
      <c r="AG10" s="50"/>
      <c r="AH10" s="50"/>
      <c r="AI10" s="50"/>
      <c r="AJ10" s="50"/>
      <c r="AK10" s="50"/>
      <c r="AL10" s="53">
        <f t="shared" si="10"/>
        <v>0</v>
      </c>
      <c r="AM10" s="50"/>
      <c r="AN10" s="50"/>
      <c r="AO10" s="50"/>
      <c r="AP10" s="50"/>
      <c r="AQ10" s="50"/>
      <c r="AR10" s="54">
        <f t="shared" si="11"/>
        <v>0</v>
      </c>
      <c r="AS10" s="51">
        <f t="shared" si="0"/>
        <v>0</v>
      </c>
      <c r="AT10" s="52">
        <f t="shared" si="13"/>
        <v>0</v>
      </c>
      <c r="AU10" s="38"/>
    </row>
    <row r="11" spans="1:47" ht="15.6" customHeight="1" x14ac:dyDescent="0.3">
      <c r="A11" s="21">
        <f t="shared" si="1"/>
        <v>7</v>
      </c>
      <c r="B11" s="31">
        <f t="shared" si="12"/>
        <v>45298</v>
      </c>
      <c r="C11" s="50"/>
      <c r="D11" s="50"/>
      <c r="E11" s="50"/>
      <c r="F11" s="51">
        <f t="shared" si="2"/>
        <v>0</v>
      </c>
      <c r="G11" s="50"/>
      <c r="H11" s="50"/>
      <c r="I11" s="50"/>
      <c r="J11" s="51">
        <f t="shared" si="3"/>
        <v>0</v>
      </c>
      <c r="K11" s="50"/>
      <c r="L11" s="50"/>
      <c r="M11" s="50"/>
      <c r="N11" s="51">
        <f t="shared" si="4"/>
        <v>0</v>
      </c>
      <c r="O11" s="52">
        <f t="shared" si="5"/>
        <v>0</v>
      </c>
      <c r="P11" s="50"/>
      <c r="Q11" s="50"/>
      <c r="R11" s="50"/>
      <c r="S11" s="51">
        <f t="shared" si="6"/>
        <v>0</v>
      </c>
      <c r="T11" s="52">
        <f t="shared" si="7"/>
        <v>0</v>
      </c>
      <c r="U11" s="50"/>
      <c r="V11" s="50"/>
      <c r="W11" s="50"/>
      <c r="X11" s="50"/>
      <c r="Y11" s="50"/>
      <c r="Z11" s="53">
        <f t="shared" si="8"/>
        <v>0</v>
      </c>
      <c r="AA11" s="50"/>
      <c r="AB11" s="50"/>
      <c r="AC11" s="50"/>
      <c r="AD11" s="50"/>
      <c r="AE11" s="50"/>
      <c r="AF11" s="53">
        <f t="shared" si="9"/>
        <v>0</v>
      </c>
      <c r="AG11" s="50"/>
      <c r="AH11" s="50"/>
      <c r="AI11" s="50"/>
      <c r="AJ11" s="50"/>
      <c r="AK11" s="50"/>
      <c r="AL11" s="53">
        <f t="shared" si="10"/>
        <v>0</v>
      </c>
      <c r="AM11" s="50"/>
      <c r="AN11" s="50"/>
      <c r="AO11" s="50"/>
      <c r="AP11" s="50"/>
      <c r="AQ11" s="50"/>
      <c r="AR11" s="54">
        <f t="shared" si="11"/>
        <v>0</v>
      </c>
      <c r="AS11" s="51">
        <f t="shared" si="0"/>
        <v>0</v>
      </c>
      <c r="AT11" s="52">
        <f t="shared" si="13"/>
        <v>0</v>
      </c>
      <c r="AU11" s="38"/>
    </row>
    <row r="12" spans="1:47" ht="15.6" customHeight="1" x14ac:dyDescent="0.3">
      <c r="A12" s="21">
        <f t="shared" si="1"/>
        <v>1</v>
      </c>
      <c r="B12" s="31">
        <f t="shared" si="12"/>
        <v>45299</v>
      </c>
      <c r="C12" s="50"/>
      <c r="D12" s="50"/>
      <c r="E12" s="50"/>
      <c r="F12" s="51">
        <f t="shared" si="2"/>
        <v>0</v>
      </c>
      <c r="G12" s="50"/>
      <c r="H12" s="50"/>
      <c r="I12" s="50"/>
      <c r="J12" s="51">
        <f t="shared" si="3"/>
        <v>0</v>
      </c>
      <c r="K12" s="50"/>
      <c r="L12" s="50"/>
      <c r="M12" s="50"/>
      <c r="N12" s="51">
        <f t="shared" si="4"/>
        <v>0</v>
      </c>
      <c r="O12" s="52">
        <f t="shared" si="5"/>
        <v>0</v>
      </c>
      <c r="P12" s="50"/>
      <c r="Q12" s="50"/>
      <c r="R12" s="50"/>
      <c r="S12" s="51">
        <f t="shared" si="6"/>
        <v>0</v>
      </c>
      <c r="T12" s="52">
        <f t="shared" si="7"/>
        <v>0</v>
      </c>
      <c r="U12" s="50"/>
      <c r="V12" s="50"/>
      <c r="W12" s="50"/>
      <c r="X12" s="50"/>
      <c r="Y12" s="50"/>
      <c r="Z12" s="53">
        <f t="shared" si="8"/>
        <v>0</v>
      </c>
      <c r="AA12" s="50"/>
      <c r="AB12" s="50"/>
      <c r="AC12" s="50"/>
      <c r="AD12" s="50"/>
      <c r="AE12" s="50"/>
      <c r="AF12" s="53">
        <f t="shared" si="9"/>
        <v>0</v>
      </c>
      <c r="AG12" s="50"/>
      <c r="AH12" s="50"/>
      <c r="AI12" s="50"/>
      <c r="AJ12" s="50"/>
      <c r="AK12" s="50"/>
      <c r="AL12" s="53">
        <f t="shared" si="10"/>
        <v>0</v>
      </c>
      <c r="AM12" s="50"/>
      <c r="AN12" s="50"/>
      <c r="AO12" s="50"/>
      <c r="AP12" s="50"/>
      <c r="AQ12" s="50"/>
      <c r="AR12" s="54">
        <f t="shared" si="11"/>
        <v>0</v>
      </c>
      <c r="AS12" s="51">
        <f t="shared" si="0"/>
        <v>0</v>
      </c>
      <c r="AT12" s="52">
        <f t="shared" si="13"/>
        <v>0</v>
      </c>
      <c r="AU12" s="38"/>
    </row>
    <row r="13" spans="1:47" ht="15.6" customHeight="1" x14ac:dyDescent="0.3">
      <c r="A13" s="21">
        <f t="shared" si="1"/>
        <v>2</v>
      </c>
      <c r="B13" s="31">
        <f t="shared" si="12"/>
        <v>45300</v>
      </c>
      <c r="C13" s="50"/>
      <c r="D13" s="50"/>
      <c r="E13" s="50"/>
      <c r="F13" s="51">
        <f t="shared" si="2"/>
        <v>0</v>
      </c>
      <c r="G13" s="50"/>
      <c r="H13" s="50"/>
      <c r="I13" s="50"/>
      <c r="J13" s="51">
        <f t="shared" si="3"/>
        <v>0</v>
      </c>
      <c r="K13" s="50"/>
      <c r="L13" s="50"/>
      <c r="M13" s="50"/>
      <c r="N13" s="51">
        <f t="shared" si="4"/>
        <v>0</v>
      </c>
      <c r="O13" s="52">
        <f t="shared" si="5"/>
        <v>0</v>
      </c>
      <c r="P13" s="50"/>
      <c r="Q13" s="50"/>
      <c r="R13" s="50"/>
      <c r="S13" s="51">
        <f t="shared" si="6"/>
        <v>0</v>
      </c>
      <c r="T13" s="52">
        <f t="shared" si="7"/>
        <v>0</v>
      </c>
      <c r="U13" s="50"/>
      <c r="V13" s="50"/>
      <c r="W13" s="50"/>
      <c r="X13" s="50"/>
      <c r="Y13" s="50"/>
      <c r="Z13" s="53">
        <f t="shared" si="8"/>
        <v>0</v>
      </c>
      <c r="AA13" s="50"/>
      <c r="AB13" s="50"/>
      <c r="AC13" s="50"/>
      <c r="AD13" s="50"/>
      <c r="AE13" s="50"/>
      <c r="AF13" s="53">
        <f t="shared" si="9"/>
        <v>0</v>
      </c>
      <c r="AG13" s="50"/>
      <c r="AH13" s="50"/>
      <c r="AI13" s="50"/>
      <c r="AJ13" s="50"/>
      <c r="AK13" s="50"/>
      <c r="AL13" s="53">
        <f t="shared" si="10"/>
        <v>0</v>
      </c>
      <c r="AM13" s="50"/>
      <c r="AN13" s="50"/>
      <c r="AO13" s="50"/>
      <c r="AP13" s="50"/>
      <c r="AQ13" s="50"/>
      <c r="AR13" s="54">
        <f t="shared" si="11"/>
        <v>0</v>
      </c>
      <c r="AS13" s="51">
        <f t="shared" si="0"/>
        <v>0</v>
      </c>
      <c r="AT13" s="52">
        <f t="shared" si="13"/>
        <v>0</v>
      </c>
      <c r="AU13" s="38"/>
    </row>
    <row r="14" spans="1:47" ht="15.6" customHeight="1" x14ac:dyDescent="0.3">
      <c r="A14" s="21">
        <f t="shared" si="1"/>
        <v>3</v>
      </c>
      <c r="B14" s="31">
        <f t="shared" si="12"/>
        <v>45301</v>
      </c>
      <c r="C14" s="50"/>
      <c r="D14" s="50"/>
      <c r="E14" s="50"/>
      <c r="F14" s="51">
        <f t="shared" si="2"/>
        <v>0</v>
      </c>
      <c r="G14" s="50"/>
      <c r="H14" s="50"/>
      <c r="I14" s="50"/>
      <c r="J14" s="51">
        <f t="shared" si="3"/>
        <v>0</v>
      </c>
      <c r="K14" s="50"/>
      <c r="L14" s="50"/>
      <c r="M14" s="50"/>
      <c r="N14" s="51">
        <f t="shared" si="4"/>
        <v>0</v>
      </c>
      <c r="O14" s="52">
        <f t="shared" si="5"/>
        <v>0</v>
      </c>
      <c r="P14" s="50"/>
      <c r="Q14" s="50"/>
      <c r="R14" s="50"/>
      <c r="S14" s="51">
        <f t="shared" si="6"/>
        <v>0</v>
      </c>
      <c r="T14" s="52">
        <f t="shared" si="7"/>
        <v>0</v>
      </c>
      <c r="U14" s="50"/>
      <c r="V14" s="50"/>
      <c r="W14" s="50"/>
      <c r="X14" s="50"/>
      <c r="Y14" s="50"/>
      <c r="Z14" s="53">
        <f t="shared" si="8"/>
        <v>0</v>
      </c>
      <c r="AA14" s="50"/>
      <c r="AB14" s="50"/>
      <c r="AC14" s="50"/>
      <c r="AD14" s="50"/>
      <c r="AE14" s="50"/>
      <c r="AF14" s="53">
        <f t="shared" si="9"/>
        <v>0</v>
      </c>
      <c r="AG14" s="50"/>
      <c r="AH14" s="50"/>
      <c r="AI14" s="50"/>
      <c r="AJ14" s="50"/>
      <c r="AK14" s="50"/>
      <c r="AL14" s="53">
        <f t="shared" si="10"/>
        <v>0</v>
      </c>
      <c r="AM14" s="50"/>
      <c r="AN14" s="50"/>
      <c r="AO14" s="50"/>
      <c r="AP14" s="50"/>
      <c r="AQ14" s="50"/>
      <c r="AR14" s="54">
        <f t="shared" si="11"/>
        <v>0</v>
      </c>
      <c r="AS14" s="51">
        <f t="shared" si="0"/>
        <v>0</v>
      </c>
      <c r="AT14" s="52">
        <f t="shared" si="13"/>
        <v>0</v>
      </c>
      <c r="AU14" s="38"/>
    </row>
    <row r="15" spans="1:47" ht="22.8" customHeight="1" x14ac:dyDescent="0.3">
      <c r="B15" s="29" t="s">
        <v>0</v>
      </c>
      <c r="C15" s="51">
        <f t="shared" ref="C15:AR15" si="14">SUM(C5:C14)</f>
        <v>0</v>
      </c>
      <c r="D15" s="51">
        <f t="shared" si="14"/>
        <v>0</v>
      </c>
      <c r="E15" s="51">
        <f t="shared" si="14"/>
        <v>0</v>
      </c>
      <c r="F15" s="52">
        <f t="shared" si="14"/>
        <v>0</v>
      </c>
      <c r="G15" s="52">
        <f t="shared" si="14"/>
        <v>0</v>
      </c>
      <c r="H15" s="52">
        <f t="shared" si="14"/>
        <v>0</v>
      </c>
      <c r="I15" s="52">
        <f t="shared" si="14"/>
        <v>0</v>
      </c>
      <c r="J15" s="52">
        <f t="shared" si="14"/>
        <v>0</v>
      </c>
      <c r="K15" s="52">
        <f t="shared" si="14"/>
        <v>0</v>
      </c>
      <c r="L15" s="52">
        <f t="shared" si="14"/>
        <v>0</v>
      </c>
      <c r="M15" s="52">
        <f t="shared" si="14"/>
        <v>0</v>
      </c>
      <c r="N15" s="52">
        <f t="shared" si="14"/>
        <v>0</v>
      </c>
      <c r="O15" s="52">
        <f t="shared" si="14"/>
        <v>0</v>
      </c>
      <c r="P15" s="52">
        <f t="shared" si="14"/>
        <v>0</v>
      </c>
      <c r="Q15" s="52">
        <f t="shared" si="14"/>
        <v>0</v>
      </c>
      <c r="R15" s="52">
        <f t="shared" si="14"/>
        <v>0</v>
      </c>
      <c r="S15" s="52">
        <f t="shared" si="14"/>
        <v>0</v>
      </c>
      <c r="T15" s="52">
        <f t="shared" si="14"/>
        <v>0</v>
      </c>
      <c r="U15" s="54">
        <f t="shared" si="14"/>
        <v>0</v>
      </c>
      <c r="V15" s="54">
        <f t="shared" si="14"/>
        <v>0</v>
      </c>
      <c r="W15" s="54">
        <f t="shared" si="14"/>
        <v>0</v>
      </c>
      <c r="X15" s="54">
        <f t="shared" si="14"/>
        <v>0</v>
      </c>
      <c r="Y15" s="54">
        <f t="shared" si="14"/>
        <v>0</v>
      </c>
      <c r="Z15" s="54">
        <f t="shared" si="14"/>
        <v>0</v>
      </c>
      <c r="AA15" s="54">
        <f t="shared" si="14"/>
        <v>0</v>
      </c>
      <c r="AB15" s="54">
        <f t="shared" si="14"/>
        <v>0</v>
      </c>
      <c r="AC15" s="54">
        <f t="shared" si="14"/>
        <v>0</v>
      </c>
      <c r="AD15" s="54">
        <f t="shared" si="14"/>
        <v>0</v>
      </c>
      <c r="AE15" s="54">
        <f t="shared" si="14"/>
        <v>0</v>
      </c>
      <c r="AF15" s="54">
        <f t="shared" si="14"/>
        <v>0</v>
      </c>
      <c r="AG15" s="54">
        <f t="shared" si="14"/>
        <v>0</v>
      </c>
      <c r="AH15" s="54">
        <f t="shared" si="14"/>
        <v>0</v>
      </c>
      <c r="AI15" s="54">
        <f t="shared" si="14"/>
        <v>0</v>
      </c>
      <c r="AJ15" s="54">
        <f t="shared" si="14"/>
        <v>0</v>
      </c>
      <c r="AK15" s="54">
        <f t="shared" si="14"/>
        <v>0</v>
      </c>
      <c r="AL15" s="54">
        <f t="shared" si="14"/>
        <v>0</v>
      </c>
      <c r="AM15" s="54">
        <f t="shared" si="14"/>
        <v>0</v>
      </c>
      <c r="AN15" s="54">
        <f t="shared" si="14"/>
        <v>0</v>
      </c>
      <c r="AO15" s="54">
        <f t="shared" si="14"/>
        <v>0</v>
      </c>
      <c r="AP15" s="54">
        <f t="shared" si="14"/>
        <v>0</v>
      </c>
      <c r="AQ15" s="54">
        <f t="shared" si="14"/>
        <v>0</v>
      </c>
      <c r="AR15" s="54">
        <f t="shared" si="14"/>
        <v>0</v>
      </c>
      <c r="AS15" s="55" t="s">
        <v>1</v>
      </c>
      <c r="AT15" s="51">
        <f>AT14</f>
        <v>0</v>
      </c>
      <c r="AU15" s="15" t="s">
        <v>22</v>
      </c>
    </row>
    <row r="16" spans="1:47" ht="15.6" customHeight="1" x14ac:dyDescent="0.3"/>
    <row r="17" spans="3:18" ht="15.6" customHeight="1" x14ac:dyDescent="0.3"/>
    <row r="18" spans="3:18" ht="15.6" customHeight="1" x14ac:dyDescent="0.3"/>
    <row r="19" spans="3:18" ht="30.6" customHeight="1" x14ac:dyDescent="0.3">
      <c r="N19" s="20" t="s">
        <v>18</v>
      </c>
      <c r="O19" s="22" t="s">
        <v>60</v>
      </c>
      <c r="P19" s="20" t="str">
        <f>Přehled!F$4</f>
        <v>Tržba hotovost</v>
      </c>
      <c r="Q19" s="20" t="str">
        <f>Přehled!J$4</f>
        <v>Tržba karty</v>
      </c>
      <c r="R19" s="20" t="str">
        <f>Přehled!N$4</f>
        <v>Kupony celkem</v>
      </c>
    </row>
    <row r="20" spans="3:18" ht="15.6" customHeight="1" x14ac:dyDescent="0.3">
      <c r="N20" s="23" t="s">
        <v>11</v>
      </c>
      <c r="O20" s="47">
        <f>SUMIF($A$5:$A$14,"=1",O$5:O$14)</f>
        <v>0</v>
      </c>
      <c r="P20" s="48">
        <f>SUMIF($A$5:$A$14,"=1",F$5:F$14)</f>
        <v>0</v>
      </c>
      <c r="Q20" s="48">
        <f>SUMIF($A$5:$A$14,"=1",J$5:J$14)</f>
        <v>0</v>
      </c>
      <c r="R20" s="48">
        <f>SUMIF($A$5:$A$14,"=1",N$5:N$14)</f>
        <v>0</v>
      </c>
    </row>
    <row r="21" spans="3:18" ht="15.6" customHeight="1" x14ac:dyDescent="0.3">
      <c r="N21" s="23" t="s">
        <v>12</v>
      </c>
      <c r="O21" s="47">
        <f>SUMIF($A$5:$A$14,"=2",O$5:O$14)</f>
        <v>0</v>
      </c>
      <c r="P21" s="48">
        <f>SUMIF($A$5:$A$14,"=2",F$5:F$14)</f>
        <v>0</v>
      </c>
      <c r="Q21" s="48">
        <f>SUMIF($A$5:$A$14,"=2",J$5:J$14)</f>
        <v>0</v>
      </c>
      <c r="R21" s="48">
        <f>SUMIF($A$5:$A$14,"=2",N$5:N$14)</f>
        <v>0</v>
      </c>
    </row>
    <row r="22" spans="3:18" ht="15.6" customHeight="1" x14ac:dyDescent="0.3">
      <c r="N22" s="23" t="s">
        <v>13</v>
      </c>
      <c r="O22" s="47">
        <f>SUMIF($A$5:$A$14,"=3",O$5:O$14)</f>
        <v>0</v>
      </c>
      <c r="P22" s="48">
        <f>SUMIF($A$5:$A$14,"=3",F$5:F$14)</f>
        <v>0</v>
      </c>
      <c r="Q22" s="48">
        <f>SUMIF($A$5:$A$14,"=3",J$5:J$14)</f>
        <v>0</v>
      </c>
      <c r="R22" s="48">
        <f>SUMIF($A$5:$A$14,"=3",N$5:N$14)</f>
        <v>0</v>
      </c>
    </row>
    <row r="23" spans="3:18" ht="15.6" customHeight="1" x14ac:dyDescent="0.3">
      <c r="N23" s="23" t="s">
        <v>14</v>
      </c>
      <c r="O23" s="47">
        <f>SUMIF($A$5:$A$14,"=4",O$5:O$14)</f>
        <v>0</v>
      </c>
      <c r="P23" s="48">
        <f>SUMIF($A$5:$A$14,"=4",F$5:F$14)</f>
        <v>0</v>
      </c>
      <c r="Q23" s="48">
        <f>SUMIF($A$5:$A$14,"=4",J$5:J$14)</f>
        <v>0</v>
      </c>
      <c r="R23" s="48">
        <f>SUMIF($A$5:$A$14,"=4",N$5:N$14)</f>
        <v>0</v>
      </c>
    </row>
    <row r="24" spans="3:18" ht="15.6" customHeight="1" x14ac:dyDescent="0.3">
      <c r="N24" s="23" t="s">
        <v>15</v>
      </c>
      <c r="O24" s="47">
        <f>SUMIF($A$5:$A$14,"=5",O$5:O$14)</f>
        <v>0</v>
      </c>
      <c r="P24" s="48">
        <f>SUMIF($A$5:$A$14,"=5",F$5:F$14)</f>
        <v>0</v>
      </c>
      <c r="Q24" s="48">
        <f>SUMIF($A$5:$A$14,"=5",J$5:J$14)</f>
        <v>0</v>
      </c>
      <c r="R24" s="48">
        <f>SUMIF($A$5:$A$14,"=5",N$5:N$14)</f>
        <v>0</v>
      </c>
    </row>
    <row r="25" spans="3:18" ht="15.6" customHeight="1" x14ac:dyDescent="0.3">
      <c r="N25" s="23" t="s">
        <v>16</v>
      </c>
      <c r="O25" s="47">
        <f>SUMIF($A$5:$A$14,"=6",O$5:O$14)</f>
        <v>0</v>
      </c>
      <c r="P25" s="48">
        <f>SUMIF($A$5:$A$14,"=6",F$5:F$14)</f>
        <v>0</v>
      </c>
      <c r="Q25" s="48">
        <f>SUMIF($A$5:$A$14,"=6",J$5:J$14)</f>
        <v>0</v>
      </c>
      <c r="R25" s="48">
        <f>SUMIF($A$5:$A$14,"=6",N$5:N$14)</f>
        <v>0</v>
      </c>
    </row>
    <row r="26" spans="3:18" ht="15.6" customHeight="1" x14ac:dyDescent="0.3">
      <c r="N26" s="23" t="s">
        <v>17</v>
      </c>
      <c r="O26" s="47">
        <f>SUMIF($A$5:$A$14,"=7",O$5:O$14)</f>
        <v>0</v>
      </c>
      <c r="P26" s="48">
        <f>SUMIF($A$5:$A$14,"=7",F$5:F$14)</f>
        <v>0</v>
      </c>
      <c r="Q26" s="48">
        <f>SUMIF($A$5:$A$14,"=7",J$5:J$14)</f>
        <v>0</v>
      </c>
      <c r="R26" s="48">
        <f>SUMIF($A$5:$A$14,"=7",N$5:N$14)</f>
        <v>0</v>
      </c>
    </row>
    <row r="27" spans="3:18" ht="15.6" customHeight="1" x14ac:dyDescent="0.3">
      <c r="N27" s="24" t="s">
        <v>0</v>
      </c>
      <c r="O27" s="49">
        <f>SUM(O20:O26)</f>
        <v>0</v>
      </c>
      <c r="P27" s="49">
        <f t="shared" ref="P27:R27" si="15">SUM(P20:P26)</f>
        <v>0</v>
      </c>
      <c r="Q27" s="49">
        <f t="shared" si="15"/>
        <v>0</v>
      </c>
      <c r="R27" s="49">
        <f t="shared" si="15"/>
        <v>0</v>
      </c>
    </row>
    <row r="28" spans="3:18" x14ac:dyDescent="0.3">
      <c r="C28" s="16"/>
    </row>
    <row r="29" spans="3:18" x14ac:dyDescent="0.3">
      <c r="C29" s="16"/>
    </row>
    <row r="30" spans="3:18" x14ac:dyDescent="0.3">
      <c r="C30" s="16"/>
      <c r="D30" s="16"/>
      <c r="E30" s="16"/>
      <c r="F30" s="16"/>
      <c r="G30" s="16"/>
      <c r="H30" s="16"/>
      <c r="I30" s="16"/>
      <c r="J30" s="16"/>
    </row>
  </sheetData>
  <mergeCells count="1">
    <mergeCell ref="J2:AF2"/>
  </mergeCells>
  <phoneticPr fontId="2" type="noConversion"/>
  <conditionalFormatting sqref="B5:B14">
    <cfRule type="expression" dxfId="0" priority="2">
      <formula>WEEKDAY(B5,2)&gt;5</formula>
    </cfRule>
  </conditionalFormatting>
  <dataValidations count="2">
    <dataValidation type="list" allowBlank="1" showInputMessage="1" showErrorMessage="1" sqref="C3" xr:uid="{4E7DCB21-9D3D-45B2-AFEE-B9F6650EC538}">
      <formula1>"2024,2025,2026"</formula1>
    </dataValidation>
    <dataValidation type="list" allowBlank="1" showInputMessage="1" showErrorMessage="1" sqref="B3" xr:uid="{23512E39-BEB9-4768-BA9F-EFB5FA10085F}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8E2E-BF66-40D1-B4EF-28958E8EE9F5}">
  <dimension ref="A2:A40"/>
  <sheetViews>
    <sheetView showGridLines="0" tabSelected="1" workbookViewId="0">
      <selection activeCell="A10" sqref="A10"/>
    </sheetView>
  </sheetViews>
  <sheetFormatPr defaultRowHeight="14.4" x14ac:dyDescent="0.3"/>
  <cols>
    <col min="1" max="1" width="85.21875" customWidth="1"/>
  </cols>
  <sheetData>
    <row r="2" spans="1:1" ht="18" x14ac:dyDescent="0.3">
      <c r="A2" s="59" t="s">
        <v>84</v>
      </c>
    </row>
    <row r="3" spans="1:1" x14ac:dyDescent="0.3">
      <c r="A3" s="60"/>
    </row>
    <row r="4" spans="1:1" x14ac:dyDescent="0.3">
      <c r="A4" s="61" t="s">
        <v>65</v>
      </c>
    </row>
    <row r="5" spans="1:1" x14ac:dyDescent="0.3">
      <c r="A5" s="62"/>
    </row>
    <row r="6" spans="1:1" ht="28.8" x14ac:dyDescent="0.3">
      <c r="A6" s="60" t="s">
        <v>66</v>
      </c>
    </row>
    <row r="7" spans="1:1" x14ac:dyDescent="0.3">
      <c r="A7" s="60"/>
    </row>
    <row r="8" spans="1:1" ht="43.2" x14ac:dyDescent="0.3">
      <c r="A8" s="60" t="s">
        <v>67</v>
      </c>
    </row>
    <row r="9" spans="1:1" x14ac:dyDescent="0.3">
      <c r="A9" s="60"/>
    </row>
    <row r="10" spans="1:1" ht="28.8" x14ac:dyDescent="0.3">
      <c r="A10" s="60" t="s">
        <v>68</v>
      </c>
    </row>
    <row r="11" spans="1:1" x14ac:dyDescent="0.3">
      <c r="A11" s="60"/>
    </row>
    <row r="12" spans="1:1" ht="43.2" x14ac:dyDescent="0.3">
      <c r="A12" s="60" t="s">
        <v>69</v>
      </c>
    </row>
    <row r="13" spans="1:1" x14ac:dyDescent="0.3">
      <c r="A13" s="60"/>
    </row>
    <row r="14" spans="1:1" ht="28.8" x14ac:dyDescent="0.3">
      <c r="A14" s="60" t="s">
        <v>70</v>
      </c>
    </row>
    <row r="15" spans="1:1" x14ac:dyDescent="0.3">
      <c r="A15" s="60"/>
    </row>
    <row r="16" spans="1:1" ht="28.8" x14ac:dyDescent="0.3">
      <c r="A16" s="60" t="s">
        <v>71</v>
      </c>
    </row>
    <row r="17" spans="1:1" x14ac:dyDescent="0.3">
      <c r="A17" s="60"/>
    </row>
    <row r="18" spans="1:1" ht="43.2" x14ac:dyDescent="0.3">
      <c r="A18" s="60" t="s">
        <v>72</v>
      </c>
    </row>
    <row r="19" spans="1:1" x14ac:dyDescent="0.3">
      <c r="A19" s="60"/>
    </row>
    <row r="20" spans="1:1" ht="28.8" x14ac:dyDescent="0.3">
      <c r="A20" s="60" t="s">
        <v>73</v>
      </c>
    </row>
    <row r="21" spans="1:1" x14ac:dyDescent="0.3">
      <c r="A21" s="60"/>
    </row>
    <row r="22" spans="1:1" ht="28.8" x14ac:dyDescent="0.3">
      <c r="A22" s="60" t="s">
        <v>74</v>
      </c>
    </row>
    <row r="23" spans="1:1" x14ac:dyDescent="0.3">
      <c r="A23" s="60"/>
    </row>
    <row r="24" spans="1:1" x14ac:dyDescent="0.3">
      <c r="A24" s="61" t="s">
        <v>75</v>
      </c>
    </row>
    <row r="25" spans="1:1" x14ac:dyDescent="0.3">
      <c r="A25" s="60"/>
    </row>
    <row r="26" spans="1:1" x14ac:dyDescent="0.3">
      <c r="A26" s="60" t="s">
        <v>76</v>
      </c>
    </row>
    <row r="27" spans="1:1" x14ac:dyDescent="0.3">
      <c r="A27" s="60"/>
    </row>
    <row r="28" spans="1:1" ht="28.8" x14ac:dyDescent="0.3">
      <c r="A28" s="60" t="s">
        <v>77</v>
      </c>
    </row>
    <row r="29" spans="1:1" x14ac:dyDescent="0.3">
      <c r="A29" s="60"/>
    </row>
    <row r="30" spans="1:1" ht="28.8" x14ac:dyDescent="0.3">
      <c r="A30" s="60" t="s">
        <v>78</v>
      </c>
    </row>
    <row r="31" spans="1:1" x14ac:dyDescent="0.3">
      <c r="A31" s="60"/>
    </row>
    <row r="32" spans="1:1" ht="57.6" x14ac:dyDescent="0.3">
      <c r="A32" s="60" t="s">
        <v>79</v>
      </c>
    </row>
    <row r="33" spans="1:1" x14ac:dyDescent="0.3">
      <c r="A33" s="60"/>
    </row>
    <row r="34" spans="1:1" x14ac:dyDescent="0.3">
      <c r="A34" s="60" t="s">
        <v>80</v>
      </c>
    </row>
    <row r="35" spans="1:1" x14ac:dyDescent="0.3">
      <c r="A35" s="60"/>
    </row>
    <row r="36" spans="1:1" ht="28.8" x14ac:dyDescent="0.3">
      <c r="A36" s="60" t="s">
        <v>81</v>
      </c>
    </row>
    <row r="37" spans="1:1" x14ac:dyDescent="0.3">
      <c r="A37" s="60"/>
    </row>
    <row r="38" spans="1:1" ht="28.8" x14ac:dyDescent="0.3">
      <c r="A38" s="60" t="s">
        <v>82</v>
      </c>
    </row>
    <row r="39" spans="1:1" x14ac:dyDescent="0.3">
      <c r="A39" s="60"/>
    </row>
    <row r="40" spans="1:1" ht="28.8" x14ac:dyDescent="0.3">
      <c r="A40" s="60" t="s">
        <v>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Přehled</vt:lpstr>
      <vt:lpstr>Grafy</vt:lpstr>
      <vt:lpstr>M1</vt:lpstr>
      <vt:lpstr>Návod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info@etabulky.cz</dc:creator>
  <cp:lastModifiedBy>info@etabulky.cz</cp:lastModifiedBy>
  <dcterms:created xsi:type="dcterms:W3CDTF">2024-03-19T13:40:22Z</dcterms:created>
  <dcterms:modified xsi:type="dcterms:W3CDTF">2024-09-24T10:23:24Z</dcterms:modified>
</cp:coreProperties>
</file>